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73" documentId="120_S{2AC9BD13-BADA-5192-A53E-5A8FF88502F6}" xr6:coauthVersionLast="47" xr6:coauthVersionMax="47" xr10:uidLastSave="{0AF9BEDF-017F-4949-90A4-00BB1F4F32A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B2" i="9"/>
  <c r="I2" i="9"/>
  <c r="J2" i="9"/>
  <c r="L2" i="9"/>
  <c r="B3" i="9"/>
  <c r="I3" i="9"/>
  <c r="L3" i="9"/>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J6" i="5"/>
  <c r="J7" i="5"/>
  <c r="I6" i="5"/>
  <c r="I7" i="5"/>
  <c r="G6" i="5"/>
  <c r="G7" i="5"/>
  <c r="B6" i="5"/>
  <c r="B7" i="5"/>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<sst xmlns="http://schemas.openxmlformats.org/spreadsheetml/2006/main" count="181588" uniqueCount="39210">
  <si>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</si>
  <si>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</si>
  <si>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</si>
  <si>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</si>
  <si>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</si>
  <si>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</si>
  <si>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</si>
  <si>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</si>
  <si>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</si>
  <si>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</si>
  <si>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</si>
  <si>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</si>
  <si>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</si>
  <si>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</si>
  <si>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</si>
  <si>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</si>
  <si>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</si>
  <si>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</si>
  <si>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</si>
  <si>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</si>
  <si>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</si>
  <si>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</si>
  <si>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</si>
  <si>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</si>
  <si>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</si>
  <si>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</si>
  <si>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</si>
  <si>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</si>
  <si>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</si>
  <si>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</si>
  <si>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</si>
  <si>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</si>
  <si>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</si>
  <si>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</si>
  <si>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</si>
  <si>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</si>
  <si>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</si>
  <si>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</si>
  <si>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</si>
  <si>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</si>
  <si>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</si>
  <si>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</si>
  <si>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</si>
  <si>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</si>
  <si>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</si>
  <si>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</si>
  <si>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</si>
  <si>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</si>
  <si>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</si>
  <si>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</si>
  <si>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</si>
  <si>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</si>
  <si>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</si>
  <si>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</si>
  <si>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</si>
  <si>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</si>
  <si>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</si>
  <si>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</si>
  <si>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</si>
  <si>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</si>
  <si>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</si>
  <si>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</si>
  <si>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</si>
  <si>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</si>
  <si>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</si>
  <si>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</si>
  <si>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</si>
  <si>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</si>
  <si>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</si>
  <si>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</si>
  <si>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</si>
  <si>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</si>
  <si>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</si>
  <si>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</si>
  <si>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</si>
  <si>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</si>
  <si>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</si>
  <si>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</si>
  <si>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</si>
  <si>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</si>
  <si>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</si>
  <si>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</si>
  <si>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</si>
  <si>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</si>
  <si>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</si>
  <si>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</si>
  <si>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</si>
  <si>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</si>
  <si>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</si>
  <si>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</si>
  <si>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</si>
  <si>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</si>
  <si>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</si>
  <si>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</si>
  <si>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</si>
  <si>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</si>
  <si>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</si>
  <si>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</si>
  <si>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</si>
  <si>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</si>
  <si>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</si>
  <si>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</si>
  <si>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</si>
  <si>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</si>
  <si>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</si>
  <si>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</si>
  <si>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</si>
  <si>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</si>
  <si>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</si>
  <si>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</si>
  <si>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</si>
  <si>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</si>
  <si>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</si>
  <si>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</si>
  <si>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</si>
  <si>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</si>
  <si>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</si>
  <si>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</si>
  <si>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</si>
  <si>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</si>
  <si>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</si>
  <si>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</si>
  <si>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</si>
  <si>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</si>
  <si>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</si>
  <si>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</si>
  <si>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</si>
  <si>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</si>
  <si>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</si>
  <si>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</si>
  <si>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</si>
  <si>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</si>
  <si>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</si>
  <si>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</si>
  <si>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</si>
  <si>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</si>
  <si>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</si>
  <si>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</si>
  <si>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</si>
  <si>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</si>
  <si>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</si>
  <si>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</si>
  <si>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</si>
  <si>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</si>
  <si>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</si>
  <si>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</si>
  <si>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</si>
  <si>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</si>
  <si>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</si>
  <si>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</si>
  <si>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</si>
  <si>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</si>
  <si>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</si>
  <si>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</si>
  <si>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</si>
  <si>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</si>
  <si>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</si>
  <si>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</si>
  <si>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</si>
  <si>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</si>
  <si>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</si>
  <si>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</si>
  <si>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</si>
  <si>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</si>
  <si>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</si>
  <si>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</si>
  <si>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</si>
  <si>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</si>
  <si>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</si>
  <si>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</si>
  <si>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</si>
  <si>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</si>
  <si>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</si>
  <si>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</si>
  <si>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</si>
  <si>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</si>
  <si>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</si>
  <si>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</si>
  <si>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</si>
  <si>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</si>
  <si>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</si>
  <si>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</si>
  <si>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</si>
  <si>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</si>
  <si>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</si>
  <si>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</si>
  <si>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</si>
  <si>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</si>
  <si>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</si>
  <si>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</si>
  <si>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</si>
  <si>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</si>
  <si>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</si>
  <si>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</si>
  <si>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</si>
  <si>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</si>
  <si>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</si>
  <si>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</si>
  <si>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</si>
  <si>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</si>
  <si>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</si>
  <si>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</si>
  <si>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</si>
  <si>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</si>
  <si>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</si>
  <si>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</si>
  <si>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</si>
  <si>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</si>
  <si>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</si>
  <si>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</si>
  <si>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</si>
  <si>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</si>
  <si>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</si>
  <si>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</si>
  <si>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</si>
  <si>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</si>
  <si>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</si>
  <si>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</si>
  <si>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</si>
  <si>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</si>
  <si>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</si>
  <si>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</si>
  <si>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</si>
  <si>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</si>
  <si>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</si>
  <si>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</si>
  <si>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</si>
  <si>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</si>
  <si>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</si>
  <si>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</si>
  <si>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</si>
  <si>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</si>
  <si>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</si>
  <si>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</si>
  <si>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</si>
  <si>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</si>
  <si>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</si>
  <si>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</si>
  <si>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</si>
  <si>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</si>
  <si>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</si>
  <si>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</si>
  <si>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</si>
  <si>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</si>
  <si>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</si>
  <si>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</si>
  <si>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</si>
  <si>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</si>
  <si>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</si>
  <si>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</si>
  <si>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</si>
  <si>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</si>
  <si>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</si>
  <si>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</si>
  <si>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</si>
  <si>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</si>
  <si>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</si>
  <si>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</si>
  <si>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</si>
  <si>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</si>
  <si>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</si>
  <si>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</si>
  <si>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</si>
  <si>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</si>
  <si>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</si>
  <si>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</si>
  <si>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</si>
  <si>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</si>
  <si>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</si>
  <si>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</si>
  <si>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</si>
  <si>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</si>
  <si>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</si>
  <si>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</si>
  <si>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</si>
  <si>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</si>
  <si>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</si>
  <si>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</si>
  <si>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</si>
  <si>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</si>
  <si>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</si>
  <si>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</si>
  <si>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</si>
  <si>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</si>
  <si>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</si>
  <si>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</si>
  <si>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</si>
  <si>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</si>
  <si>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</si>
  <si>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</si>
  <si>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</si>
  <si>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</si>
  <si>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</si>
  <si>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</si>
  <si>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</si>
  <si>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</si>
  <si>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</si>
  <si>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</si>
  <si>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</si>
  <si>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</si>
  <si>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</si>
  <si>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</si>
  <si>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</si>
  <si>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</si>
  <si>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</si>
  <si>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</si>
  <si>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</si>
  <si>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</si>
  <si>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</si>
  <si>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</si>
  <si>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</si>
  <si>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</si>
  <si>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</si>
  <si>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</si>
  <si>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</si>
  <si>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</si>
  <si>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</si>
  <si>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</si>
  <si>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</si>
  <si>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</si>
  <si>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</si>
  <si>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</si>
  <si>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</si>
  <si>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</si>
  <si>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</si>
  <si>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</si>
  <si>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</si>
  <si>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</si>
  <si>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</si>
  <si>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</si>
  <si>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</si>
  <si>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</si>
  <si>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</si>
  <si>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</si>
  <si>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</si>
  <si>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</si>
  <si>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</si>
  <si>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</si>
  <si>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</si>
  <si>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</si>
  <si>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</si>
  <si>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</si>
  <si>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</si>
  <si>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</si>
  <si>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</si>
  <si>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</si>
  <si>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</si>
  <si>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</si>
  <si>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</si>
  <si>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</si>
  <si>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</si>
  <si>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</si>
  <si>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</si>
  <si>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</si>
  <si>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</si>
  <si>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</si>
  <si>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</si>
  <si>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</si>
  <si>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</si>
  <si>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</si>
  <si>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</si>
  <si>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</si>
  <si>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</si>
  <si>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</si>
  <si>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</si>
  <si>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</si>
  <si>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</si>
  <si>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</si>
  <si>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</si>
  <si>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</si>
  <si>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</si>
  <si>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</si>
  <si>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</si>
  <si>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</si>
  <si>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</si>
  <si>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</si>
  <si>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</si>
  <si>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</si>
  <si>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</si>
  <si>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</si>
  <si>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</si>
  <si>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</si>
  <si>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</si>
  <si>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</si>
  <si>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</si>
  <si>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</si>
  <si>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</si>
  <si>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</si>
  <si>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</si>
  <si>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</si>
  <si>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</si>
  <si>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</si>
  <si>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</si>
  <si>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</si>
  <si>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</si>
  <si>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</si>
  <si>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</si>
  <si>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</si>
  <si>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</si>
  <si>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</si>
  <si>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</si>
  <si>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</si>
  <si>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</si>
  <si>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</si>
  <si>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</si>
  <si>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</si>
  <si>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</si>
  <si>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</si>
  <si>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</si>
  <si>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</si>
  <si>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</si>
  <si>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</si>
  <si>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</si>
  <si>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</si>
  <si>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</si>
  <si>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</si>
  <si>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</si>
  <si>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</si>
  <si>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</si>
  <si>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</si>
  <si>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</si>
  <si>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</si>
  <si>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</si>
  <si>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</si>
  <si>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</si>
  <si>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</si>
  <si>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</si>
  <si>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</si>
  <si>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</si>
  <si>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</si>
  <si>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</si>
  <si>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</si>
  <si>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</si>
  <si>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</si>
  <si>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</si>
  <si>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</si>
  <si>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</si>
  <si>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</si>
  <si>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</si>
  <si>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</si>
  <si>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</si>
  <si>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</si>
  <si>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</si>
  <si>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</si>
  <si>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</si>
  <si>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</si>
  <si>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</si>
  <si>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</si>
  <si>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</si>
  <si>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</si>
  <si>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</si>
  <si>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</si>
  <si>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</si>
  <si>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</si>
  <si>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</si>
  <si>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</si>
  <si>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</si>
  <si>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</si>
  <si>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</si>
  <si>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</si>
  <si>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</si>
  <si>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</si>
  <si>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</si>
  <si>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</si>
  <si>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</si>
  <si>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</si>
  <si>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</si>
  <si>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</si>
  <si>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</si>
  <si>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</si>
  <si>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</si>
  <si>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</si>
  <si>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</si>
  <si>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</si>
  <si>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</si>
  <si>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</si>
  <si>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</si>
  <si>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</si>
  <si>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</si>
  <si>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</si>
  <si>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</si>
  <si>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</si>
  <si>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</si>
  <si>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</si>
  <si>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</si>
  <si>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</si>
  <si>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</si>
  <si>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</si>
  <si>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</si>
  <si>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</si>
  <si>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</si>
  <si>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</si>
  <si>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</si>
  <si>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</si>
  <si>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</si>
  <si>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</si>
  <si>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</si>
  <si>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</si>
  <si>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</si>
  <si>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</si>
  <si>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</si>
  <si>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</si>
  <si>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</si>
  <si>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</si>
  <si>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</si>
  <si>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</si>
  <si>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</si>
  <si>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</si>
  <si>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</si>
  <si>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</si>
  <si>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</si>
  <si>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</si>
  <si>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</si>
  <si>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</si>
  <si>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</si>
  <si>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</si>
  <si>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</si>
  <si>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</si>
  <si>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</si>
  <si>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</si>
  <si>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</si>
  <si>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</si>
  <si>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</si>
  <si>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</si>
  <si>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</si>
  <si>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</si>
  <si>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</si>
  <si>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</si>
  <si>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</si>
  <si>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</si>
  <si>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</si>
  <si>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</si>
  <si>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</si>
  <si>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</si>
  <si>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</si>
  <si>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</si>
  <si>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</si>
  <si>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</si>
  <si>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</si>
  <si>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</si>
  <si>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</si>
  <si>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</si>
  <si>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</si>
  <si>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</si>
  <si>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</si>
  <si>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</si>
  <si>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</si>
  <si>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</si>
  <si>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</si>
  <si>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</si>
  <si>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</si>
  <si>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</si>
  <si>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</si>
  <si>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</si>
  <si>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</si>
  <si>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</si>
  <si>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</si>
  <si>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</si>
  <si>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</si>
  <si>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</si>
  <si>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</si>
  <si>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</si>
  <si>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</si>
  <si>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</si>
  <si>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</si>
  <si>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</si>
  <si>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</si>
  <si>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</si>
  <si>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</si>
  <si>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</si>
  <si>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</si>
  <si>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</si>
  <si>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</si>
  <si>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</si>
  <si>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</si>
  <si>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</si>
  <si>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</si>
  <si>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</si>
  <si>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</si>
  <si>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</si>
  <si>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</si>
  <si>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</si>
  <si>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</si>
  <si>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</si>
  <si>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</si>
  <si>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</si>
  <si>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</si>
  <si>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</si>
  <si>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</si>
  <si>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</si>
  <si>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</si>
  <si>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</si>
  <si>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</si>
  <si>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</si>
  <si>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</si>
  <si>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</si>
  <si>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</si>
  <si>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</si>
  <si>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</si>
  <si>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</si>
  <si>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</si>
  <si>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</si>
  <si>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</si>
  <si>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</si>
  <si>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</si>
  <si>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</si>
  <si>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</si>
  <si>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</si>
  <si>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</si>
  <si>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</si>
  <si>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</si>
  <si>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</si>
  <si>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</si>
  <si>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</si>
  <si>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</si>
  <si>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</si>
  <si>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</si>
  <si>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</si>
  <si>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</si>
  <si>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</si>
  <si>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</si>
  <si>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</si>
  <si>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</si>
  <si>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</si>
  <si>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</si>
  <si>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</si>
  <si>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</si>
  <si>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</si>
  <si>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</si>
  <si>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</si>
  <si>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</si>
  <si>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</si>
  <si>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</si>
  <si>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</si>
  <si>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</si>
  <si>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</si>
  <si>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</si>
  <si>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</si>
  <si>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</si>
  <si>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</si>
  <si>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</si>
  <si>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</si>
  <si>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</si>
  <si>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</si>
  <si>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</si>
  <si>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</si>
  <si>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</si>
  <si>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</si>
  <si>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</si>
  <si>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</si>
  <si>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</si>
  <si>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</si>
  <si>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</si>
  <si>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</si>
  <si>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</si>
  <si>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</si>
  <si>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</si>
  <si>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</si>
  <si>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</si>
  <si>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</si>
  <si>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</si>
  <si>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</si>
  <si>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</si>
  <si>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</si>
  <si>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</si>
  <si>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</si>
  <si>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</si>
  <si>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</si>
  <si>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</si>
  <si>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</si>
  <si>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</si>
  <si>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</si>
  <si>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</si>
  <si>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</si>
  <si>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</si>
  <si>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</si>
  <si>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</si>
  <si>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</si>
  <si>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</si>
  <si>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</si>
  <si>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</si>
  <si>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</si>
  <si>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</si>
  <si>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</si>
  <si>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</si>
  <si>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</si>
  <si>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</si>
  <si>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</si>
  <si>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</si>
  <si>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</si>
  <si>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</si>
  <si>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</si>
  <si>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</si>
  <si>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</si>
  <si>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</si>
  <si>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</si>
  <si>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</si>
  <si>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</si>
  <si>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</si>
  <si>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</si>
  <si>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</si>
  <si>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</si>
  <si>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</si>
  <si>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</si>
  <si>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</si>
  <si>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</si>
  <si>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</si>
  <si>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</si>
  <si>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</si>
  <si>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</si>
  <si>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</si>
  <si>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</si>
  <si>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</si>
  <si>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</si>
  <si>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</si>
  <si>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</si>
  <si>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</si>
  <si>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</si>
  <si>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</si>
  <si>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</si>
  <si>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</si>
  <si>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</si>
  <si>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</si>
  <si>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</si>
  <si>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</si>
  <si>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</si>
  <si>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</si>
  <si>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</si>
  <si>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</si>
  <si>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</si>
  <si>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</si>
  <si>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</si>
  <si>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</si>
  <si>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</si>
  <si>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</si>
  <si>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</si>
  <si>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</si>
  <si>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</si>
  <si>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</si>
  <si>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</si>
  <si>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</si>
  <si>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</si>
  <si>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</si>
  <si>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</si>
  <si>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</si>
  <si>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</si>
  <si>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</si>
  <si>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</si>
  <si>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</si>
  <si>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</si>
  <si>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</si>
  <si>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</si>
  <si>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</si>
  <si>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</si>
  <si>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</si>
  <si>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</si>
  <si>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</si>
  <si>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</si>
  <si>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</si>
  <si>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</si>
  <si>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</si>
  <si>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</si>
  <si>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</si>
  <si>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</si>
  <si>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</si>
  <si>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</si>
  <si>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</si>
  <si>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</si>
  <si>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</si>
  <si>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</si>
  <si>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</si>
  <si>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</si>
  <si>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</si>
  <si>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</si>
  <si>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</si>
  <si>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</si>
  <si>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</si>
  <si>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</si>
  <si>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</si>
  <si>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</si>
  <si>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</si>
  <si>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</si>
  <si>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</si>
  <si>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</si>
  <si>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</si>
  <si>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</si>
  <si>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</si>
  <si>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</si>
  <si>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</si>
  <si>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</si>
  <si>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</si>
  <si>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</si>
  <si>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</si>
  <si>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</si>
  <si>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</si>
  <si>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</si>
  <si>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</si>
  <si>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</si>
  <si>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</si>
  <si>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</si>
  <si>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</si>
  <si>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</si>
  <si>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</si>
  <si>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</si>
  <si>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</si>
  <si>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</si>
  <si>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</si>
  <si>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</si>
  <si>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</si>
  <si>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</si>
  <si>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</si>
  <si>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</si>
  <si>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</si>
  <si>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</si>
  <si>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</si>
  <si>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</si>
  <si>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</si>
  <si>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</si>
  <si>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</si>
  <si>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</si>
  <si>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</si>
  <si>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</si>
  <si>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</si>
  <si>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</si>
  <si>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</si>
  <si>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</si>
  <si>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</si>
  <si>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</si>
  <si>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</si>
  <si>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</si>
  <si>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</si>
  <si>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</si>
  <si>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</si>
  <si>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</si>
  <si>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</si>
  <si>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</si>
  <si>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</si>
  <si>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</si>
  <si>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</si>
  <si>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</si>
  <si>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</si>
  <si>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</si>
  <si>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</si>
  <si>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</si>
  <si>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</si>
  <si>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</si>
  <si>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</si>
  <si>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</si>
  <si>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</si>
  <si>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</si>
  <si>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</si>
  <si>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</si>
  <si>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</si>
  <si>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</si>
  <si>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</si>
  <si>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</si>
  <si>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</si>
  <si>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</si>
  <si>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</si>
  <si>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</si>
  <si>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</si>
  <si>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</si>
  <si>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</si>
  <si>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</si>
  <si>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</si>
  <si>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</si>
  <si>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</si>
  <si>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</si>
  <si>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</si>
  <si>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</si>
  <si>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</si>
  <si>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</si>
  <si>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</si>
  <si>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</si>
  <si>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</si>
  <si>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</si>
  <si>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</si>
  <si>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</si>
  <si>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</si>
  <si>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</si>
  <si>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</si>
  <si>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</si>
  <si>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</si>
  <si>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</si>
  <si>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</si>
  <si>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</si>
  <si>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</si>
  <si>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</si>
  <si>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</si>
  <si>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</si>
  <si>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</si>
  <si>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</si>
  <si>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</si>
  <si>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</si>
  <si>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</si>
  <si>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</si>
  <si>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</si>
  <si>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</si>
  <si>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</si>
  <si>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</si>
  <si>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</si>
  <si>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</si>
  <si>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</si>
  <si>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</si>
  <si>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</si>
  <si>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</si>
  <si>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</si>
  <si>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</si>
  <si>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</si>
  <si>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</si>
  <si>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</si>
  <si>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</si>
  <si>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</si>
  <si>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</si>
  <si>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</si>
  <si>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</si>
  <si>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</si>
  <si>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</si>
  <si>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</si>
  <si>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</si>
  <si>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</si>
  <si>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</si>
  <si>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</si>
  <si>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</si>
  <si>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</si>
  <si>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</si>
  <si>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</si>
  <si>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</si>
  <si>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</si>
  <si>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</si>
  <si>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</si>
  <si>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</si>
  <si>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</si>
  <si>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</si>
  <si>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</si>
  <si>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</si>
  <si>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</si>
  <si>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</si>
  <si>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</si>
  <si>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</si>
  <si>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</si>
  <si>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</si>
  <si>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</si>
  <si>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</si>
  <si>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</si>
  <si>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</si>
  <si>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</si>
  <si>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</si>
  <si>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</si>
  <si>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</si>
  <si>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</si>
  <si>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</si>
  <si>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</si>
  <si>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</si>
  <si>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</si>
  <si>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</si>
  <si>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</si>
  <si>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</si>
  <si>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</si>
  <si>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</si>
  <si>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</si>
  <si>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</si>
  <si>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</si>
  <si>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</si>
  <si>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</si>
  <si>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</si>
  <si>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</si>
  <si>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</si>
  <si>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</si>
  <si>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</si>
  <si>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</si>
  <si>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</si>
  <si>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</si>
  <si>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</si>
  <si>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</si>
  <si>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</si>
  <si>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</si>
  <si>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</si>
  <si>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</si>
  <si>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</si>
  <si>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</si>
  <si>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</si>
  <si>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</si>
  <si>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</si>
  <si>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</si>
  <si>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</si>
  <si>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</si>
  <si>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</si>
  <si>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</si>
  <si>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</si>
  <si>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</si>
  <si>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</si>
  <si>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</si>
  <si>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</si>
  <si>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</si>
  <si>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</si>
  <si>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</si>
  <si>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</si>
  <si>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</si>
  <si>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</si>
  <si>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</si>
  <si>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</si>
  <si>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</si>
  <si>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</si>
  <si>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</si>
  <si>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</si>
  <si>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</si>
  <si>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</si>
  <si>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</si>
  <si>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</si>
  <si>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</si>
  <si>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</si>
  <si>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</si>
  <si>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</si>
  <si>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</si>
  <si>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</si>
  <si>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</si>
  <si>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</si>
  <si>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</si>
  <si>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</si>
  <si>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</si>
  <si>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</si>
  <si>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</si>
  <si>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</si>
  <si>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</si>
  <si>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</si>
  <si>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</si>
  <si>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</si>
  <si>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</si>
  <si>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</si>
  <si>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</si>
  <si>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</si>
  <si>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</si>
  <si>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</si>
  <si>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</si>
  <si>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</si>
  <si>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</si>
  <si>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</si>
  <si>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</si>
  <si>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</si>
  <si>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</si>
  <si>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</si>
  <si>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</si>
  <si>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</si>
  <si>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</si>
  <si>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</si>
  <si>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</si>
  <si>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</si>
  <si>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</si>
  <si>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</si>
  <si>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</si>
  <si>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</si>
  <si>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</si>
  <si>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</si>
  <si>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</si>
  <si>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</si>
  <si>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</si>
  <si>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</si>
  <si>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</si>
  <si>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</si>
  <si>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</si>
  <si>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</si>
  <si>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</si>
  <si>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</si>
  <si>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</si>
  <si>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</si>
  <si>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</si>
  <si>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</si>
  <si>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</si>
  <si>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</si>
  <si>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</si>
  <si>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</si>
  <si>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</si>
  <si>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</si>
  <si>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</si>
  <si>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</si>
  <si>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</si>
  <si>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</si>
  <si>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</si>
  <si>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</si>
  <si>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</si>
  <si>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</si>
  <si>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</si>
  <si>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</si>
  <si>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</si>
  <si>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</si>
  <si>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</si>
  <si>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</si>
  <si>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</si>
  <si>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</si>
  <si>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</si>
  <si>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</si>
  <si>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</si>
  <si>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</si>
  <si>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</si>
  <si>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</si>
  <si>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</si>
  <si>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</si>
  <si>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</si>
  <si>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</si>
  <si>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</si>
  <si>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</si>
  <si>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</si>
  <si>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</si>
  <si>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</si>
  <si>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</si>
  <si>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</si>
  <si>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</si>
  <si>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</si>
  <si>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</si>
  <si>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</si>
  <si>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</si>
  <si>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</si>
  <si>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</si>
  <si>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</si>
  <si>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</si>
  <si>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</si>
  <si>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</si>
  <si>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</si>
  <si>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</si>
  <si>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</si>
  <si>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</si>
  <si>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</si>
  <si>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</si>
  <si>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</si>
  <si>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</si>
  <si>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</si>
  <si>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</si>
  <si>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</si>
  <si>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</si>
  <si>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</si>
  <si>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</si>
  <si>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</si>
  <si>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</si>
  <si>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</si>
  <si>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</si>
  <si>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</si>
  <si>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</si>
  <si>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</si>
  <si>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</si>
  <si>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</si>
  <si>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</si>
  <si>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</si>
  <si>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</si>
  <si>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</si>
  <si>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</si>
  <si>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</si>
  <si>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</si>
  <si>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</si>
  <si>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</si>
  <si>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</si>
  <si>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</si>
  <si>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</si>
  <si>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</si>
  <si>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</si>
  <si>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</si>
  <si>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</si>
  <si>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</si>
  <si>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</si>
  <si>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</si>
  <si>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</si>
  <si>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</si>
  <si>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</si>
  <si>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</si>
  <si>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</si>
  <si>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</si>
  <si>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</si>
  <si>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</si>
  <si>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</si>
  <si>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</si>
  <si>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</si>
  <si>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</si>
  <si>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</si>
  <si>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</si>
  <si>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</si>
  <si>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</si>
  <si>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</si>
  <si>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</si>
  <si>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</si>
  <si>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</si>
  <si>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</si>
  <si>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</si>
  <si>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</si>
  <si>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</si>
  <si>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</si>
  <si>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</si>
  <si>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</si>
  <si>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</si>
  <si>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</si>
  <si>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</si>
  <si>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</si>
  <si>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</si>
  <si>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</si>
  <si>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</si>
  <si>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</si>
  <si>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</si>
  <si>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</si>
  <si>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</si>
  <si>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</si>
  <si>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</si>
  <si>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</si>
  <si>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</si>
  <si>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</si>
  <si>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</si>
  <si>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</si>
  <si>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</si>
  <si>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</si>
  <si>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</si>
  <si>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</si>
  <si>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</si>
  <si>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</si>
  <si>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</si>
  <si>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</si>
  <si>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</si>
  <si>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</si>
  <si>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</si>
  <si>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</si>
  <si>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</si>
  <si>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</si>
  <si>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</si>
  <si>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</si>
  <si>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</si>
  <si>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</si>
  <si>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</si>
  <si>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</si>
  <si>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</si>
  <si>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</si>
  <si>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</si>
  <si>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</si>
  <si>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</si>
  <si>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</si>
  <si>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</si>
  <si>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</si>
  <si>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</si>
  <si>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</si>
  <si>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</si>
  <si>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</si>
  <si>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</si>
  <si>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</si>
  <si>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</si>
  <si>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</si>
  <si>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</si>
  <si>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</si>
  <si>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</si>
  <si>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</si>
  <si>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</si>
  <si>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</si>
  <si>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</si>
  <si>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</si>
  <si>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</si>
  <si>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</si>
  <si>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</si>
  <si>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</si>
  <si>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</si>
  <si>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</si>
  <si>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</si>
  <si>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</si>
  <si>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</si>
  <si>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</si>
  <si>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</si>
  <si>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</si>
  <si>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</si>
  <si>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</si>
  <si>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</si>
  <si>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</si>
  <si>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</si>
  <si>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</si>
  <si>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</si>
  <si>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</si>
  <si>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</si>
  <si>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</si>
  <si>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</si>
  <si>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</si>
  <si>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</si>
  <si>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</si>
  <si>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</si>
  <si>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</si>
  <si>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</si>
  <si>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</si>
  <si>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</si>
  <si>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</si>
  <si>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</si>
  <si>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</si>
  <si>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</si>
  <si>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</si>
  <si>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</si>
  <si>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</si>
  <si>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</si>
  <si>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</si>
  <si>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</si>
  <si>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</si>
  <si>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</si>
  <si>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</si>
  <si>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</si>
  <si>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</si>
  <si>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</si>
  <si>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</si>
  <si>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</si>
  <si>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</si>
  <si>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</si>
  <si>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</si>
  <si>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</si>
  <si>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</si>
  <si>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</si>
  <si>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</si>
  <si>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</si>
  <si>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</si>
  <si>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</si>
  <si>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</si>
  <si>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</si>
  <si>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</si>
  <si>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</si>
  <si>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</si>
  <si>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</si>
  <si>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</si>
  <si>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</si>
  <si>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</si>
  <si>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</si>
  <si>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</si>
  <si>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</si>
  <si>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</si>
  <si>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</si>
  <si>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</si>
  <si>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</si>
  <si>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</si>
  <si>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</si>
  <si>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</si>
  <si>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</si>
  <si>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</si>
  <si>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</si>
  <si>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</si>
  <si>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</si>
  <si>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</si>
  <si>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</si>
  <si>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</si>
  <si>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</si>
  <si>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</si>
  <si>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</si>
  <si>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</si>
  <si>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</si>
  <si>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</si>
  <si>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</si>
  <si>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</si>
  <si>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</si>
  <si>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</si>
  <si>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</si>
  <si>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</si>
  <si>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</si>
  <si>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</si>
  <si>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</si>
  <si>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</si>
  <si>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</si>
  <si>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</si>
  <si>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</si>
  <si>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</si>
  <si>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</si>
  <si>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</si>
  <si>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</si>
  <si>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</si>
  <si>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</si>
  <si>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</si>
  <si>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</si>
  <si>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</si>
  <si>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</si>
  <si>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</si>
  <si>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</si>
  <si>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</si>
  <si>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</si>
  <si>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</si>
  <si>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</si>
  <si>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</si>
  <si>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</si>
  <si>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</si>
  <si>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</si>
  <si>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</si>
  <si>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</si>
  <si>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</si>
  <si>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</si>
  <si>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</si>
  <si>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</si>
  <si>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</si>
  <si>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</si>
  <si>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</si>
  <si>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</si>
  <si>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</si>
  <si>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</si>
  <si>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</si>
  <si>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</si>
  <si>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</si>
  <si>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</si>
  <si>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</si>
  <si>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</si>
  <si>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</si>
  <si>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</si>
  <si>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</si>
  <si>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</si>
  <si>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</si>
  <si>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</si>
  <si>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</si>
  <si>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</si>
  <si>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</si>
  <si>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</si>
  <si>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</si>
  <si>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</si>
  <si>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</si>
  <si>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</si>
  <si>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</si>
  <si>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</si>
  <si>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</si>
  <si>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</si>
  <si>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</si>
  <si>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</si>
  <si>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</si>
  <si>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</si>
  <si>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</si>
  <si>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</si>
  <si>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</si>
  <si>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</si>
  <si>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</si>
  <si>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</si>
  <si>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</si>
  <si>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</si>
  <si>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</si>
  <si>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</si>
  <si>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</si>
  <si>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</si>
  <si>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</si>
  <si>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</si>
  <si>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</si>
  <si>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</si>
  <si>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</si>
  <si>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</si>
  <si>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</si>
  <si>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</si>
  <si>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</si>
  <si>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</si>
  <si>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</si>
  <si>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</si>
  <si>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</si>
  <si>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</si>
  <si>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</si>
  <si>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</si>
  <si>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</si>
  <si>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</si>
  <si>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</si>
  <si>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</si>
  <si>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</si>
  <si>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</si>
  <si>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</si>
  <si>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</si>
  <si>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</si>
  <si>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</si>
  <si>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</si>
  <si>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</si>
  <si>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</si>
  <si>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</si>
  <si>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</si>
  <si>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</si>
  <si>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</si>
  <si>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</si>
  <si>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</si>
  <si>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</si>
  <si>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</si>
  <si>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</si>
  <si>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</si>
  <si>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</si>
  <si>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</si>
  <si>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</si>
  <si>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</si>
  <si>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</si>
  <si>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</si>
  <si>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</si>
  <si>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</si>
  <si>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</si>
  <si>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</si>
  <si>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</si>
  <si>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</si>
  <si>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</si>
  <si>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</si>
  <si>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</si>
  <si>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</si>
  <si>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</si>
  <si>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</si>
  <si>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</si>
  <si>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</si>
  <si>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</si>
  <si>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</si>
  <si>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</si>
  <si>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</si>
  <si>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</si>
  <si>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</si>
  <si>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</si>
  <si>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</si>
  <si>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</si>
  <si>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</si>
  <si>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</si>
  <si>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</si>
  <si>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</si>
  <si>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</si>
  <si>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</si>
  <si>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</si>
  <si>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</si>
  <si>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</si>
  <si>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</si>
  <si>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</si>
  <si>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</si>
  <si>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</si>
  <si>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</si>
  <si>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</si>
  <si>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</si>
  <si>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</si>
  <si>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</si>
  <si>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</si>
  <si>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</si>
  <si>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</si>
  <si>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</si>
  <si>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</si>
  <si>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</si>
  <si>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</si>
  <si>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</si>
  <si>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</si>
  <si>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</si>
  <si>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</si>
  <si>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</si>
  <si>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</si>
  <si>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</si>
  <si>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</si>
  <si>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</si>
  <si>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</si>
  <si>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</si>
  <si>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</si>
  <si>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</si>
  <si>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</si>
  <si>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</si>
  <si>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</si>
  <si>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</si>
  <si>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</si>
  <si>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</si>
  <si>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</si>
  <si>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</si>
  <si>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</si>
  <si>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</si>
  <si>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</si>
  <si>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</si>
  <si>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</si>
  <si>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</si>
  <si>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</si>
  <si>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</si>
  <si>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</si>
  <si>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</si>
  <si>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</si>
  <si>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</si>
  <si>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</si>
  <si>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</si>
  <si>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</si>
  <si>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</si>
  <si>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</si>
  <si>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</si>
  <si>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</si>
  <si>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</si>
  <si>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</si>
  <si>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</si>
  <si>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</si>
  <si>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</si>
  <si>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</si>
  <si>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</si>
  <si>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</si>
  <si>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</si>
  <si>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</si>
  <si>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</si>
  <si>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</si>
  <si>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</si>
  <si>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</si>
  <si>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</si>
  <si>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</si>
  <si>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</si>
  <si>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</si>
  <si>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</si>
  <si>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</si>
  <si>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</si>
  <si>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</si>
  <si>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</si>
  <si>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</si>
  <si>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</si>
  <si>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</si>
  <si>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</si>
  <si>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</si>
  <si>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</si>
  <si>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</si>
  <si>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</si>
  <si>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</si>
  <si>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</si>
  <si>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</si>
  <si>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</si>
  <si>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</si>
  <si>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</si>
  <si>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</si>
  <si>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</si>
  <si>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</si>
  <si>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</si>
  <si>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</si>
  <si>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</si>
  <si>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</si>
  <si>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</si>
  <si>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</si>
  <si>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</si>
  <si>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</si>
  <si>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</si>
  <si>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</si>
  <si>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</si>
  <si>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</si>
  <si>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</si>
  <si>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</si>
  <si>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</si>
  <si>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</si>
  <si>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</si>
  <si>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</si>
  <si>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</si>
  <si>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</si>
  <si>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</si>
  <si>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</si>
  <si>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</si>
  <si>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</si>
  <si>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</si>
  <si>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</si>
  <si>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</si>
  <si>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</si>
  <si>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</si>
  <si>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</si>
  <si>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</si>
  <si>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</si>
  <si>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</si>
  <si>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</si>
  <si>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</si>
  <si>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</si>
  <si>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</si>
  <si>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</si>
  <si>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</si>
  <si>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</si>
  <si>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</si>
  <si>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</si>
  <si>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</si>
  <si>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</si>
  <si>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</si>
  <si>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</si>
  <si>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</si>
  <si>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</si>
  <si>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</si>
  <si>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</si>
  <si>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</si>
  <si>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</si>
  <si>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</si>
  <si>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</si>
  <si>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</si>
  <si>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</si>
  <si>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</si>
  <si>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</si>
  <si>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</si>
  <si>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</si>
  <si>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</si>
  <si>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</si>
  <si>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</si>
  <si>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</si>
  <si>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</si>
  <si>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</si>
  <si>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</si>
  <si>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</si>
  <si>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</si>
  <si>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</si>
  <si>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</si>
  <si>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</si>
  <si>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</si>
  <si>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</si>
  <si>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</si>
  <si>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</si>
  <si>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</si>
  <si>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</si>
  <si>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</si>
  <si>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</si>
  <si>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</si>
  <si>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</si>
  <si>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</si>
  <si>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</si>
  <si>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</si>
  <si>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</si>
  <si>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</si>
  <si>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</si>
  <si>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</si>
  <si>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</si>
  <si>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</si>
  <si>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</si>
  <si>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</si>
  <si>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</si>
  <si>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</si>
  <si>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</si>
  <si>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</si>
  <si>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</si>
  <si>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</si>
  <si>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</si>
  <si>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</si>
  <si>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</si>
  <si>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</si>
  <si>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</si>
  <si>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</si>
  <si>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</si>
  <si>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</si>
  <si>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</si>
  <si>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</si>
  <si>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</si>
  <si>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</si>
  <si>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</si>
  <si>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</si>
  <si>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</si>
  <si>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</si>
  <si>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</si>
  <si>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</si>
  <si>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</si>
  <si>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</si>
  <si>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</si>
  <si>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</si>
  <si>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</si>
  <si>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</si>
  <si>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</si>
  <si>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</si>
  <si>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</si>
  <si>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</si>
  <si>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</si>
  <si>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</si>
  <si>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</si>
  <si>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</si>
  <si>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</si>
  <si>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</si>
  <si>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</si>
  <si>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</si>
  <si>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</si>
  <si>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</si>
  <si>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</si>
  <si>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</si>
  <si>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</si>
  <si>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</si>
  <si>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</si>
  <si>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</si>
  <si>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</si>
  <si>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</si>
  <si>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</si>
  <si>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</si>
  <si>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</si>
  <si>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</si>
  <si>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</si>
  <si>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</si>
  <si>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</si>
  <si>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</si>
  <si>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</si>
  <si>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</si>
  <si>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</si>
  <si>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</si>
  <si>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</si>
  <si>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</si>
  <si>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</si>
  <si>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</si>
  <si>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</si>
  <si>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</si>
  <si>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</si>
  <si>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</si>
  <si>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</si>
  <si>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</si>
  <si>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</si>
  <si>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</si>
  <si>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</si>
  <si>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</si>
  <si>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</si>
  <si>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</si>
  <si>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</si>
  <si>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</si>
  <si>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</si>
  <si>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</si>
  <si>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</si>
  <si>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</si>
  <si>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</si>
  <si>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</si>
  <si>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</si>
  <si>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</si>
  <si>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</si>
  <si>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</si>
  <si>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</si>
  <si>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</si>
  <si>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</si>
  <si>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</si>
  <si>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</si>
  <si>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</si>
  <si>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</si>
  <si>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</si>
  <si>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</si>
  <si>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</si>
  <si>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</si>
  <si>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</si>
  <si>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</si>
  <si>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</si>
  <si>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</si>
  <si>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</si>
  <si>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</si>
  <si>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</si>
  <si>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</si>
  <si>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</si>
  <si>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</si>
  <si>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</si>
  <si>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</si>
  <si>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</si>
  <si>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</si>
  <si>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</si>
  <si>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</si>
  <si>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</si>
  <si>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</si>
  <si>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</si>
  <si>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</si>
  <si>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</si>
  <si>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</si>
  <si>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</si>
  <si>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</si>
  <si>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</si>
  <si>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</si>
  <si>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</si>
  <si>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</si>
  <si>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</si>
  <si>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</si>
  <si>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</si>
  <si>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</si>
  <si>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</si>
  <si>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</si>
  <si>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</si>
  <si>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</si>
  <si>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</si>
  <si>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</si>
  <si>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</si>
  <si>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</si>
  <si>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</si>
  <si>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</si>
  <si>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</si>
  <si>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</si>
  <si>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</si>
  <si>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</si>
  <si>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</si>
  <si>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</si>
  <si>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</si>
  <si>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</si>
  <si>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</si>
  <si>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</si>
  <si>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</si>
  <si>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</si>
  <si>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</si>
  <si>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</si>
  <si>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</si>
  <si>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</si>
  <si>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</si>
  <si>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</si>
  <si>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</si>
  <si>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</si>
  <si>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</si>
  <si>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</si>
  <si>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</si>
  <si>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</si>
  <si>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</si>
  <si>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</si>
  <si>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</si>
  <si>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</si>
  <si>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</si>
  <si>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</si>
  <si>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</si>
  <si>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</si>
  <si>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</si>
  <si>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</si>
  <si>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</si>
  <si>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</si>
  <si>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</si>
  <si>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</si>
  <si>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</si>
  <si>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</si>
  <si>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</si>
  <si>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</si>
  <si>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</si>
  <si>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</si>
  <si>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</si>
  <si>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</si>
  <si>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</si>
  <si>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</si>
  <si>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</si>
  <si>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</si>
  <si>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</si>
  <si>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</si>
  <si>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</si>
  <si>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</si>
  <si>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</si>
  <si>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</si>
  <si>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</si>
  <si>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</si>
  <si>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</si>
  <si>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</si>
  <si>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</si>
  <si>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</si>
  <si>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</si>
  <si>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</si>
  <si>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</si>
  <si>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</si>
  <si>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</si>
  <si>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</si>
  <si>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</si>
  <si>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</si>
  <si>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</si>
  <si>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</si>
  <si>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</si>
  <si>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</si>
  <si>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</si>
  <si>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</si>
  <si>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</si>
  <si>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</si>
  <si>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</si>
  <si>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</si>
  <si>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</si>
  <si>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</si>
  <si>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</si>
  <si>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</si>
  <si>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</si>
  <si>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</si>
  <si>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</si>
  <si>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</si>
  <si>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</si>
  <si>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</si>
  <si>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</si>
  <si>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</si>
  <si>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</si>
  <si>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</si>
  <si>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</si>
  <si>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</si>
  <si>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</si>
  <si>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</si>
  <si>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</si>
  <si>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</si>
  <si>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</si>
  <si>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</si>
  <si>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</si>
  <si>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</si>
  <si>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</si>
  <si>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</si>
  <si>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</si>
  <si>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</si>
  <si>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</si>
  <si>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</si>
  <si>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</si>
  <si>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</si>
  <si>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</si>
  <si>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</si>
  <si>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</si>
  <si>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</si>
  <si>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</si>
  <si>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</si>
  <si>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</si>
  <si>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</si>
  <si>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</si>
  <si>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</si>
  <si>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</si>
  <si>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</si>
  <si>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</si>
  <si>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</si>
  <si>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</si>
  <si>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</si>
  <si>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</si>
  <si>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</si>
  <si>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</si>
  <si>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</si>
  <si>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</si>
  <si>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</si>
  <si>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</si>
  <si>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</si>
  <si>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</si>
  <si>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</si>
  <si>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</si>
  <si>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</si>
  <si>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</si>
  <si>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</si>
  <si>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</si>
  <si>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</si>
  <si>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</si>
  <si>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</si>
  <si>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</si>
  <si>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</si>
  <si>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</si>
  <si>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</si>
  <si>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</si>
  <si>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</si>
  <si>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</si>
  <si>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</si>
  <si>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</si>
  <si>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</si>
  <si>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</si>
  <si>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</si>
  <si>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</si>
  <si>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</si>
  <si>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</si>
  <si>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</si>
  <si>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</si>
  <si>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</si>
  <si>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</si>
  <si>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</si>
  <si>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</si>
  <si>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</si>
  <si>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</si>
  <si>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</si>
  <si>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</si>
  <si>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</si>
  <si>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</si>
  <si>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</si>
  <si>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</si>
  <si>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</si>
  <si>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</si>
  <si>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</si>
  <si>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</si>
  <si>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</si>
  <si>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</si>
  <si>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</si>
  <si>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</si>
  <si>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</si>
  <si>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</si>
  <si>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</si>
  <si>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</si>
  <si>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</si>
  <si>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</si>
  <si>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</si>
  <si>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</si>
  <si>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</si>
  <si>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</si>
  <si>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</si>
  <si>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</si>
  <si>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</si>
  <si>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</si>
  <si>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</si>
  <si>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</si>
  <si>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</si>
  <si>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</si>
  <si>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</si>
  <si>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</si>
  <si>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</si>
  <si>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</si>
  <si>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</si>
  <si>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</si>
  <si>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</si>
  <si>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</si>
  <si>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</si>
  <si>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</si>
  <si>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</si>
  <si>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</si>
  <si>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</si>
  <si>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</si>
  <si>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</si>
  <si>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</si>
  <si>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</si>
  <si>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</si>
  <si>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</si>
  <si>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</si>
  <si>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</si>
  <si>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</si>
  <si>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</si>
  <si>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</si>
  <si>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</si>
  <si>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</si>
  <si>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</si>
  <si>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</si>
  <si>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</si>
  <si>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</si>
  <si>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</si>
  <si>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</si>
  <si>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</si>
  <si>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</si>
  <si>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</si>
  <si>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</si>
  <si>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</si>
  <si>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</si>
  <si>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</si>
  <si>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</si>
  <si>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</si>
  <si>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</si>
  <si>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</si>
  <si>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</si>
  <si>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</si>
  <si>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</si>
  <si>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</si>
  <si>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</si>
  <si>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</si>
  <si>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</si>
  <si>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</si>
  <si>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</si>
  <si>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</si>
  <si>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</si>
  <si>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</si>
  <si>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</si>
  <si>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</si>
  <si>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</si>
  <si>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</si>
  <si>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</si>
  <si>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</si>
  <si>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</si>
  <si>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</si>
  <si>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</si>
  <si>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</si>
  <si>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</si>
  <si>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</si>
  <si>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</si>
  <si>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</si>
  <si>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</si>
  <si>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</si>
  <si>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</si>
  <si>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</si>
  <si>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</si>
  <si>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</si>
  <si>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</si>
  <si>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</si>
  <si>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</si>
  <si>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</si>
  <si>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</si>
  <si>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</si>
  <si>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</si>
  <si>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</si>
  <si>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</si>
  <si>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</si>
  <si>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</si>
  <si>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</si>
  <si>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</si>
  <si>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</si>
  <si>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</si>
  <si>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</si>
  <si>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</si>
  <si>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</si>
  <si>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</si>
  <si>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</si>
  <si>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</si>
  <si>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</si>
  <si>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</si>
  <si>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</si>
  <si>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</si>
  <si>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</si>
  <si>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</si>
  <si>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</si>
  <si>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</si>
  <si>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</si>
  <si>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</si>
  <si>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</si>
  <si>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</si>
  <si>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</si>
  <si>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</si>
  <si>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</si>
  <si>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</si>
  <si>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</si>
  <si>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</si>
  <si>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</si>
  <si>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</si>
  <si>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</si>
  <si>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</si>
  <si>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</si>
  <si>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</si>
  <si>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</si>
  <si>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</si>
  <si>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</si>
  <si>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</si>
  <si>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</si>
  <si>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</si>
  <si>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</si>
  <si>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</si>
  <si>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</si>
  <si>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</si>
  <si>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</si>
  <si>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</si>
  <si>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</si>
  <si>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</si>
  <si>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</si>
  <si>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</si>
  <si>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</si>
  <si>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</si>
  <si>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</si>
  <si>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</si>
  <si>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</si>
  <si>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</si>
  <si>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</si>
  <si>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</si>
  <si>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</si>
  <si>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</si>
  <si>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</si>
  <si>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</si>
  <si>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</si>
  <si>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</si>
  <si>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</si>
  <si>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</si>
  <si>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</si>
  <si>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</si>
  <si>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</si>
  <si>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</si>
  <si>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</si>
  <si>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</si>
  <si>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</si>
  <si>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</si>
  <si>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</si>
  <si>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</si>
  <si>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</si>
  <si>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</si>
  <si>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</si>
  <si>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</si>
  <si>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</si>
  <si>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</si>
  <si>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</si>
  <si>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</si>
  <si>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</si>
  <si>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</si>
  <si>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</si>
  <si>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</si>
  <si>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</si>
  <si>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</si>
  <si>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</si>
  <si>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</si>
  <si>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</si>
  <si>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</si>
  <si>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</si>
  <si>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</si>
  <si>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</si>
  <si>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</si>
  <si>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</si>
  <si>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</si>
  <si>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</si>
  <si>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</si>
  <si>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</si>
  <si>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</si>
  <si>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</si>
  <si>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</si>
  <si>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</si>
  <si>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</si>
  <si>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</si>
  <si>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</si>
  <si>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</si>
  <si>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</si>
  <si>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</si>
  <si>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</si>
  <si>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</si>
  <si>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</si>
  <si>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</si>
  <si>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</si>
  <si>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</si>
  <si>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</si>
  <si>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</si>
  <si>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</si>
  <si>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</si>
  <si>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</si>
  <si>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</si>
  <si>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</si>
  <si>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</si>
  <si>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</si>
  <si>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</si>
  <si>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</si>
  <si>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</si>
  <si>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</si>
  <si>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</si>
  <si>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</si>
  <si>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</si>
  <si>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</si>
  <si>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</si>
  <si>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</si>
  <si>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</si>
  <si>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</si>
  <si>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</si>
  <si>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</si>
  <si>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</si>
  <si>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</si>
  <si>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</si>
  <si>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</si>
  <si>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</si>
  <si>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</si>
  <si>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</si>
  <si>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</si>
  <si>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</si>
  <si>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</si>
  <si>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</si>
  <si>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</si>
  <si>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</si>
  <si>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</si>
  <si>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</si>
  <si>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</si>
  <si>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</si>
  <si>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</si>
  <si>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</si>
  <si>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</si>
  <si>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</si>
  <si>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</si>
  <si>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</si>
  <si>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</si>
  <si>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</si>
  <si>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</si>
  <si>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</si>
  <si>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</si>
  <si>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</si>
  <si>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</si>
  <si>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</si>
  <si>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</si>
  <si>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</si>
  <si>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</si>
  <si>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</si>
  <si>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</si>
  <si>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</si>
  <si>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</si>
  <si>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</si>
  <si>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</si>
  <si>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</si>
  <si>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</si>
  <si>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</si>
  <si>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</si>
  <si>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</si>
  <si>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</si>
  <si>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</si>
  <si>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</si>
  <si>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</si>
  <si>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</si>
  <si>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</si>
  <si>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</si>
  <si>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</si>
  <si>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</si>
  <si>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</si>
  <si>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</si>
  <si>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</si>
  <si>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</si>
  <si>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</si>
  <si>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</si>
  <si>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</si>
  <si>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</si>
  <si>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</si>
  <si>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</si>
  <si>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</si>
  <si>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</si>
  <si>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</si>
  <si>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</si>
  <si>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</si>
  <si>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</si>
  <si>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</si>
  <si>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</si>
  <si>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</si>
  <si>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</si>
  <si>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</si>
  <si>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</si>
  <si>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</si>
  <si>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</si>
  <si>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</si>
  <si>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</si>
  <si>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</si>
  <si>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</si>
  <si>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</si>
  <si>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</si>
  <si>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</si>
  <si>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</si>
  <si>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</si>
  <si>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</si>
  <si>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</si>
  <si>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</si>
  <si>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</si>
  <si>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</si>
  <si>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</si>
  <si>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</si>
  <si>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</si>
  <si>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</si>
  <si>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</si>
  <si>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</si>
  <si>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</si>
  <si>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</si>
  <si>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</si>
  <si>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</si>
  <si>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</si>
  <si>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</si>
  <si>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</si>
  <si>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</si>
  <si>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</si>
  <si>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</si>
  <si>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</si>
  <si>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</si>
  <si>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</si>
  <si>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</si>
  <si>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</si>
  <si>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</si>
  <si>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</si>
  <si>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</si>
  <si>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</si>
  <si>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</si>
  <si>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</si>
  <si>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</si>
  <si>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</si>
  <si>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</si>
  <si>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</si>
  <si>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</si>
  <si>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</si>
  <si>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</si>
  <si>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</si>
  <si>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</si>
  <si>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</si>
  <si>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</si>
  <si>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</si>
  <si>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</si>
  <si>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</si>
  <si>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</si>
  <si>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</si>
  <si>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</si>
  <si>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</si>
  <si>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</si>
  <si>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</si>
  <si>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</si>
  <si>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</si>
  <si>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</si>
  <si>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</si>
  <si>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</si>
  <si>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</si>
  <si>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</si>
  <si>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</si>
  <si>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</si>
  <si>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</si>
  <si>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</si>
  <si>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</si>
  <si>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</si>
  <si>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</si>
  <si>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</si>
  <si>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</si>
  <si>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</si>
  <si>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</si>
  <si>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</si>
  <si>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</si>
  <si>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</si>
  <si>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</si>
  <si>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</si>
  <si>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</si>
  <si>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</si>
  <si>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</si>
  <si>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</si>
  <si>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</si>
  <si>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</si>
  <si>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</si>
  <si>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</si>
  <si>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</si>
  <si>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</si>
  <si>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</si>
  <si>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</si>
  <si>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</si>
  <si>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</si>
  <si>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</si>
  <si>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</si>
  <si>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</si>
  <si>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</si>
  <si>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</si>
  <si>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</si>
  <si>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</si>
  <si>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</si>
  <si>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</si>
  <si>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</si>
  <si>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</si>
  <si>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</si>
  <si>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</si>
  <si>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</si>
  <si>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</si>
  <si>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</si>
  <si>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</si>
  <si>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</si>
  <si>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</si>
  <si>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</si>
  <si>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</si>
  <si>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</si>
  <si>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</si>
  <si>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</si>
  <si>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</si>
  <si>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</si>
  <si>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</si>
  <si>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</si>
  <si>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</si>
  <si>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</si>
  <si>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</si>
  <si>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</si>
  <si>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</si>
  <si>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</si>
  <si>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</si>
  <si>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</si>
  <si>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</si>
  <si>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</si>
  <si>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</si>
  <si>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</si>
  <si>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</si>
  <si>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</si>
  <si>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</si>
  <si>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</si>
  <si>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</si>
  <si>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</si>
  <si>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</si>
  <si>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</si>
  <si>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</si>
  <si>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</si>
  <si>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</si>
  <si>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</si>
  <si>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</si>
  <si>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</si>
  <si>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</si>
  <si>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</si>
  <si>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</si>
  <si>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</si>
  <si>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</si>
  <si>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</si>
  <si>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</si>
  <si>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</si>
  <si>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</si>
  <si>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</si>
  <si>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</si>
  <si>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</si>
  <si>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</si>
  <si>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</si>
  <si>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</si>
  <si>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</si>
  <si>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</si>
  <si>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</si>
  <si>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</si>
  <si>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</si>
  <si>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</si>
  <si>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</si>
  <si>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</si>
  <si>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</si>
  <si>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</si>
  <si>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</si>
  <si>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</si>
  <si>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</si>
  <si>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</si>
  <si>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</si>
  <si>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</si>
  <si>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</si>
  <si>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</si>
  <si>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</si>
  <si>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</si>
  <si>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</si>
  <si>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</si>
  <si>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</si>
  <si>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</si>
  <si>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</si>
  <si>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</si>
  <si>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</si>
  <si>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</si>
  <si>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</si>
  <si>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</si>
  <si>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</si>
  <si>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</si>
  <si>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</si>
  <si>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</si>
  <si>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</si>
  <si>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</si>
  <si>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</si>
  <si>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</si>
  <si>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</si>
  <si>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</si>
  <si>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</si>
  <si>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</si>
  <si>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</si>
  <si>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</si>
  <si>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</si>
  <si>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</si>
  <si>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</si>
  <si>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</si>
  <si>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</si>
  <si>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</si>
  <si>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</si>
  <si>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</si>
  <si>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</si>
  <si>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</si>
  <si>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</si>
  <si>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</si>
  <si>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</si>
  <si>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</si>
  <si>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</si>
  <si>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</si>
  <si>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</si>
  <si>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</si>
  <si>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</si>
  <si>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</si>
  <si>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</si>
  <si>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</si>
  <si>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</si>
  <si>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</si>
  <si>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</si>
  <si>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</si>
  <si>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</si>
  <si>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</si>
  <si>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</si>
  <si>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</si>
  <si>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</si>
  <si>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</si>
  <si>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</si>
  <si>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</si>
  <si>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</si>
  <si>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</si>
  <si>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</si>
  <si>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</si>
  <si>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</si>
  <si>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</si>
  <si>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</si>
  <si>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</si>
  <si>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</si>
  <si>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</si>
  <si>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</si>
  <si>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</si>
  <si>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</si>
  <si>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</si>
  <si>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</si>
  <si>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</si>
  <si>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</si>
  <si>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</si>
  <si>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</si>
  <si>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</si>
  <si>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</si>
  <si>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</si>
  <si>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</si>
  <si>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</si>
  <si>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</si>
  <si>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</si>
  <si>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</si>
  <si>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</si>
  <si>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</si>
  <si>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</si>
  <si>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</si>
  <si>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</si>
  <si>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</si>
  <si>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</si>
  <si>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</si>
  <si>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</si>
  <si>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</si>
  <si>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</si>
  <si>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</si>
  <si>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</si>
  <si>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</si>
  <si>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</si>
  <si>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</si>
  <si>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</si>
  <si>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</si>
  <si>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</si>
  <si>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</si>
  <si>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</si>
  <si>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</si>
  <si>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</si>
  <si>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</si>
  <si>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</si>
  <si>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</si>
  <si>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</si>
  <si>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</si>
  <si>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</si>
  <si>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</si>
  <si>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</si>
  <si>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</si>
  <si>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</si>
  <si>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</si>
  <si>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</si>
  <si>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</si>
  <si>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</si>
  <si>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</si>
  <si>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</si>
  <si>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</si>
  <si>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</si>
  <si>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</si>
  <si>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</si>
  <si>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</si>
  <si>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</si>
  <si>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</si>
  <si>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</si>
  <si>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</si>
  <si>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</si>
  <si>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</si>
  <si>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</si>
  <si>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</si>
  <si>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</si>
  <si>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</si>
  <si>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</si>
  <si>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</si>
  <si>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</si>
  <si>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</si>
  <si>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</si>
  <si>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</si>
  <si>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</si>
  <si>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</si>
  <si>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</si>
  <si>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</si>
  <si>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</si>
  <si>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</si>
  <si>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</si>
  <si>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</si>
  <si>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</si>
  <si>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</si>
  <si>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</si>
  <si>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</si>
  <si>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</si>
  <si>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</si>
  <si>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</si>
  <si>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</si>
  <si>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</si>
  <si>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</si>
  <si>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</si>
  <si>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</si>
  <si>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</si>
  <si>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</si>
  <si>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</si>
  <si>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</si>
  <si>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</si>
  <si>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</si>
  <si>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</si>
  <si>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</si>
  <si>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</si>
  <si>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</si>
  <si>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</si>
  <si>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</si>
  <si>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</si>
  <si>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</si>
  <si>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</si>
  <si>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</si>
  <si>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</si>
  <si>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</si>
  <si>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</si>
  <si>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</si>
  <si>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</si>
  <si>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</si>
  <si>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</si>
  <si>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</si>
  <si>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</si>
  <si>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</si>
  <si>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</si>
  <si>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</si>
  <si>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</si>
  <si>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</si>
  <si>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</si>
  <si>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</si>
  <si>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</si>
  <si>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</si>
  <si>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</si>
  <si>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</si>
  <si>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</si>
  <si>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</si>
  <si>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</si>
  <si>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</si>
  <si>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</si>
  <si>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</si>
  <si>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</si>
  <si>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</si>
  <si>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</si>
  <si>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</si>
  <si>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</si>
  <si>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</si>
  <si>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</si>
  <si>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</si>
  <si>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</si>
  <si>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</si>
  <si>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</si>
  <si>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</si>
  <si>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</si>
  <si>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</si>
  <si>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</si>
  <si>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</si>
  <si>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</si>
  <si>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</si>
  <si>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</si>
  <si>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</si>
  <si>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</si>
  <si>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</si>
  <si>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</si>
  <si>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</si>
  <si>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</si>
  <si>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</si>
  <si>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</si>
  <si>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</si>
  <si>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</si>
  <si>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</si>
  <si>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</si>
  <si>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</si>
  <si>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</si>
  <si>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</si>
  <si>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</si>
  <si>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</si>
  <si>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</si>
  <si>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</si>
  <si>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</si>
  <si>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</si>
  <si>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</si>
  <si>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</si>
  <si>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</si>
  <si>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</si>
  <si>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</si>
  <si>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</si>
  <si>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</si>
  <si>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</si>
  <si>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</si>
  <si>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</si>
  <si>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</si>
  <si>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</si>
  <si>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</si>
  <si>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</si>
  <si>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</si>
  <si>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</si>
  <si>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</si>
  <si>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</si>
  <si>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</si>
  <si>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</si>
  <si>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</si>
  <si>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</si>
  <si>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</si>
  <si>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</si>
  <si>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</si>
  <si>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</si>
  <si>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</si>
  <si>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</si>
  <si>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</si>
  <si>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</si>
  <si>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</si>
  <si>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</si>
  <si>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</si>
  <si>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</si>
  <si>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</si>
  <si>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</si>
  <si>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</si>
  <si>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</si>
  <si>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</si>
  <si>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</si>
  <si>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</si>
  <si>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</si>
  <si>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</si>
  <si>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</si>
  <si>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</si>
  <si>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</si>
  <si>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</si>
  <si>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</si>
  <si>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</si>
  <si>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</si>
  <si>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</si>
  <si>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</si>
  <si>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</si>
  <si>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</si>
  <si>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</si>
  <si>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</si>
  <si>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</si>
  <si>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</si>
  <si>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</si>
  <si>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</si>
  <si>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</si>
  <si>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</si>
  <si>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</si>
  <si>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</si>
  <si>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</si>
  <si>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</si>
  <si>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</si>
  <si>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</si>
  <si>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</si>
  <si>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</si>
  <si>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</si>
  <si>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</si>
  <si>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</si>
  <si>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</si>
  <si>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</si>
  <si>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</si>
  <si>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</si>
  <si>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</si>
  <si>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</si>
  <si>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</si>
  <si>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</si>
  <si>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</si>
  <si>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</si>
  <si>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</si>
  <si>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</si>
  <si>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</si>
  <si>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</si>
  <si>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</si>
  <si>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</si>
  <si>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</si>
  <si>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</si>
  <si>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</si>
  <si>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</si>
  <si>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</si>
  <si>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</si>
  <si>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</si>
  <si>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</si>
  <si>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</si>
  <si>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</si>
  <si>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</si>
  <si>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</si>
  <si>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</si>
  <si>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</si>
  <si>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</si>
  <si>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</si>
  <si>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</si>
  <si>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</si>
  <si>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</si>
  <si>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</si>
  <si>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</si>
  <si>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</si>
  <si>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</si>
  <si>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</si>
  <si>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</si>
  <si>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</si>
  <si>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</si>
  <si>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</si>
  <si>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</si>
  <si>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</si>
  <si>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</si>
  <si>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</si>
  <si>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</si>
  <si>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</si>
  <si>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</si>
  <si>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</si>
  <si>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</si>
  <si>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</si>
  <si>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</si>
  <si>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</si>
  <si>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</si>
  <si>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</si>
  <si>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</si>
  <si>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</si>
  <si>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</si>
  <si>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</si>
  <si>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</si>
  <si>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</si>
  <si>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</si>
  <si>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</si>
  <si>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</si>
  <si>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</si>
  <si>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</si>
  <si>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</si>
  <si>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</si>
  <si>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</si>
  <si>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</si>
  <si>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</si>
  <si>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</si>
  <si>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</si>
  <si>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</si>
  <si>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</si>
  <si>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</si>
  <si>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</si>
  <si>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</si>
  <si>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</si>
  <si>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</si>
  <si>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</si>
  <si>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</si>
  <si>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</si>
  <si>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</si>
  <si>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</si>
  <si>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</si>
  <si>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</si>
  <si>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</si>
  <si>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</si>
  <si>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</si>
  <si>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</si>
  <si>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</si>
  <si>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</si>
  <si>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</si>
  <si>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</si>
  <si>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</si>
  <si>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</si>
  <si>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</si>
  <si>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</si>
  <si>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</si>
  <si>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</si>
  <si>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</si>
  <si>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</si>
  <si>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</si>
  <si>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</si>
  <si>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</si>
  <si>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</si>
  <si>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</si>
  <si>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</si>
  <si>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</si>
  <si>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</si>
  <si>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</si>
  <si>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</si>
  <si>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</si>
  <si>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</si>
  <si>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</si>
  <si>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</si>
  <si>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</si>
  <si>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</si>
  <si>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</si>
  <si>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</si>
  <si>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</si>
  <si>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</si>
  <si>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</si>
  <si>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</si>
  <si>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</si>
  <si>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</si>
  <si>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</si>
  <si>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</si>
  <si>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</si>
  <si>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</si>
  <si>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</si>
  <si>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</si>
  <si>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</si>
  <si>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</si>
  <si>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</si>
  <si>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</si>
  <si>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</si>
  <si>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</si>
  <si>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</si>
  <si>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</si>
  <si>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</si>
  <si>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</si>
  <si>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</si>
  <si>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</si>
  <si>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</si>
  <si>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</si>
  <si>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</si>
  <si>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</si>
  <si>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</si>
  <si>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</si>
  <si>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</si>
  <si>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</si>
  <si>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</si>
  <si>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</si>
  <si>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</si>
  <si>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</si>
  <si>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</si>
  <si>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</si>
  <si>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</si>
  <si>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</si>
  <si>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</si>
  <si>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</si>
  <si>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</si>
  <si>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</si>
  <si>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</si>
  <si>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</si>
  <si>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</si>
  <si>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</si>
  <si>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</si>
  <si>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</si>
  <si>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</si>
  <si>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</si>
  <si>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</si>
  <si>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</si>
  <si>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</si>
  <si>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</si>
  <si>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</si>
  <si>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</si>
  <si>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</si>
  <si>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</si>
  <si>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</si>
  <si>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</si>
  <si>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</si>
  <si>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</si>
  <si>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</si>
  <si>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</si>
  <si>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</si>
  <si>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</si>
  <si>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</si>
  <si>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</si>
  <si>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</si>
  <si>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</si>
  <si>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</si>
  <si>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</si>
  <si>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</si>
  <si>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</si>
  <si>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</si>
  <si>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</si>
  <si>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</si>
  <si>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</si>
  <si>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</si>
  <si>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</si>
  <si>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</si>
  <si>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</si>
  <si>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</si>
  <si>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</si>
  <si>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</si>
  <si>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</si>
  <si>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</si>
  <si>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</si>
  <si>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</si>
  <si>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</si>
  <si>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</si>
  <si>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</si>
  <si>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</si>
  <si>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</si>
  <si>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</si>
  <si>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</si>
  <si>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</si>
  <si>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</si>
  <si>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</si>
  <si>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</si>
  <si>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</si>
  <si>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</si>
  <si>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</si>
  <si>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</si>
  <si>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</si>
  <si>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</si>
  <si>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</si>
  <si>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</si>
  <si>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</si>
  <si>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</si>
  <si>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</si>
  <si>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</si>
  <si>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</si>
  <si>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</si>
  <si>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</si>
  <si>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</si>
  <si>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</si>
  <si>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</si>
  <si>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</si>
  <si>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</si>
  <si>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</si>
  <si>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</si>
  <si>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</si>
  <si>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</si>
  <si>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</si>
  <si>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</si>
  <si>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</si>
  <si>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</si>
  <si>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</si>
  <si>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</si>
  <si>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</si>
  <si>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</si>
  <si>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</si>
  <si>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</si>
  <si>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</si>
  <si>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</si>
  <si>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</si>
  <si>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</si>
  <si>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</si>
  <si>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</si>
  <si>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</si>
  <si>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</si>
  <si>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</si>
  <si>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</si>
  <si>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</si>
  <si>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</si>
  <si>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</si>
  <si>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</si>
  <si>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</si>
  <si>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</si>
  <si>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</si>
  <si>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</si>
  <si>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</si>
  <si>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</si>
  <si>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</si>
  <si>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</si>
  <si>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</si>
  <si>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</si>
  <si>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</si>
  <si>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</si>
  <si>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</si>
  <si>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</si>
  <si>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</si>
  <si>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</si>
  <si>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</si>
  <si>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</si>
  <si>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</si>
  <si>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</si>
  <si>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</si>
  <si>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</si>
  <si>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</si>
  <si>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</si>
  <si>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</si>
  <si>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</si>
  <si>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</si>
  <si>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</si>
  <si>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</si>
  <si>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</si>
  <si>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</si>
  <si>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</si>
  <si>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</si>
  <si>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</si>
  <si>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</si>
  <si>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</si>
  <si>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</si>
  <si>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</si>
  <si>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</si>
  <si>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</si>
  <si>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</si>
  <si>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</si>
  <si>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</si>
  <si>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</si>
  <si>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</si>
  <si>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</si>
  <si>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</si>
  <si>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</si>
  <si>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</si>
  <si>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</si>
  <si>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</si>
  <si>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</si>
  <si>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</si>
  <si>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</si>
  <si>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</si>
  <si>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</si>
  <si>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</si>
  <si>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</si>
  <si>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</si>
  <si>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</si>
  <si>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</si>
  <si>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</si>
  <si>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</si>
  <si>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</si>
  <si>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</si>
  <si>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</si>
  <si>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</si>
  <si>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</si>
  <si>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</si>
  <si>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</si>
  <si>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</si>
  <si>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</si>
  <si>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</si>
  <si>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</si>
  <si>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</si>
  <si>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</si>
  <si>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</si>
  <si>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</si>
  <si>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</si>
  <si>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</si>
  <si>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</si>
  <si>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</si>
  <si>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</si>
  <si>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</si>
  <si>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</si>
  <si>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</si>
  <si>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</si>
  <si>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</si>
  <si>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</si>
  <si>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</si>
  <si>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</si>
  <si>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</si>
  <si>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</si>
  <si>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</si>
  <si>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</si>
  <si>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</si>
  <si>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</si>
  <si>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</si>
  <si>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</si>
  <si>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</si>
  <si>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</si>
  <si>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</si>
  <si>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</si>
  <si>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</si>
  <si>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</si>
  <si>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</si>
  <si>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</si>
  <si>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</si>
  <si>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</si>
  <si>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</si>
  <si>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</si>
  <si>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</si>
  <si>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</si>
  <si>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</si>
  <si>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</si>
  <si>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</si>
  <si>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</si>
  <si>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</si>
  <si>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</si>
  <si>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</si>
  <si>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</si>
  <si>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</si>
  <si>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</si>
  <si>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</si>
  <si>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</si>
  <si>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</si>
  <si>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</si>
  <si>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</si>
  <si>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</si>
  <si>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</si>
  <si>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</si>
  <si>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</si>
  <si>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</si>
  <si>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</si>
  <si>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</si>
  <si>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</si>
  <si>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</si>
  <si>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</si>
  <si>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</si>
  <si>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</si>
  <si>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</si>
  <si>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</si>
  <si>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</si>
  <si>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</si>
  <si>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</si>
  <si>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</si>
  <si>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</si>
  <si>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</si>
  <si>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</si>
  <si>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</si>
  <si>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</si>
  <si>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</si>
  <si>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</si>
  <si>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</si>
  <si>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</si>
  <si>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</si>
  <si>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</si>
  <si>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</si>
  <si>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</si>
  <si>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</si>
  <si>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</si>
  <si>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</si>
  <si>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</si>
  <si>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</si>
  <si>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</si>
  <si>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</si>
  <si>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</si>
  <si>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</si>
  <si>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</si>
  <si>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</si>
  <si>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</si>
  <si>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</si>
  <si>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</si>
  <si>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</si>
  <si>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</si>
  <si>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</si>
  <si>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</si>
  <si>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</si>
  <si>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</si>
  <si>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</si>
  <si>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</si>
  <si>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</si>
  <si>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</si>
  <si>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</si>
  <si>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</si>
  <si>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</si>
  <si>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</si>
  <si>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</si>
  <si>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</si>
  <si>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</si>
  <si>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</si>
  <si>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</si>
  <si>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</si>
  <si>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</si>
  <si>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</si>
  <si>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</si>
  <si>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</si>
  <si>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</si>
  <si>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</si>
  <si>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</si>
  <si>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</si>
  <si>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</si>
  <si>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</si>
  <si>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</si>
  <si>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</si>
  <si>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</si>
  <si>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</si>
  <si>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</si>
  <si>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</si>
  <si>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</si>
  <si>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</si>
  <si>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</si>
  <si>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</si>
  <si>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</si>
  <si>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</si>
  <si>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</si>
  <si>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</si>
  <si>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</si>
  <si>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</si>
  <si>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</si>
  <si>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</si>
  <si>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</si>
  <si>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</si>
  <si>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</si>
  <si>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</si>
  <si>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</si>
  <si>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</si>
  <si>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</si>
  <si>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</si>
  <si>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</si>
  <si>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</si>
  <si>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</si>
  <si>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</si>
  <si>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</si>
  <si>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</si>
  <si>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</si>
  <si>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</si>
  <si>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</si>
  <si>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</si>
  <si>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</si>
  <si>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</si>
  <si>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</si>
  <si>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</si>
  <si>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</si>
  <si>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</si>
  <si>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</si>
  <si>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</si>
  <si>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</si>
  <si>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</si>
  <si>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</si>
  <si>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</si>
  <si>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</si>
  <si>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</si>
  <si>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</si>
  <si>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</si>
  <si>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</si>
  <si>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</si>
  <si>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</si>
  <si>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</si>
  <si>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</si>
  <si>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</si>
  <si>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</si>
  <si>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</si>
  <si>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</si>
  <si>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</si>
  <si>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</si>
  <si>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</si>
  <si>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</si>
  <si>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</si>
  <si>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</si>
  <si>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</si>
  <si>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</si>
  <si>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</si>
  <si>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</si>
  <si>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</si>
  <si>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</si>
  <si>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</si>
  <si>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</si>
  <si>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</si>
  <si>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</si>
  <si>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</si>
  <si>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</si>
  <si>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</si>
  <si>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</si>
  <si>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</si>
  <si>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</si>
  <si>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</si>
  <si>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</si>
  <si>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</si>
  <si>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</si>
  <si>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</si>
  <si>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</si>
  <si>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</si>
  <si>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</si>
  <si>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</si>
  <si>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</si>
  <si>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</si>
  <si>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</si>
  <si>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</si>
  <si>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</si>
  <si>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</si>
  <si>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</si>
  <si>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</si>
  <si>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</si>
  <si>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</si>
  <si>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</si>
  <si>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</si>
  <si>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</si>
  <si>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</si>
  <si>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</si>
  <si>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</si>
  <si>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</si>
  <si>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</si>
  <si>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</si>
  <si>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</si>
  <si>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</si>
  <si>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</si>
  <si>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</si>
  <si>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</si>
  <si>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</si>
  <si>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</si>
  <si>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</si>
  <si>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</si>
  <si>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</si>
  <si>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</si>
  <si>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</si>
  <si>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</si>
  <si>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</si>
  <si>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</si>
  <si>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</si>
  <si>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</si>
  <si>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</si>
  <si>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</si>
  <si>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</si>
  <si>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</si>
  <si>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</si>
  <si>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</si>
  <si>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</si>
  <si>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</si>
  <si>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</si>
  <si>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</si>
  <si>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</si>
  <si>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</si>
  <si>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</si>
  <si>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</si>
  <si>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</si>
  <si>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</si>
  <si>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</si>
  <si>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</si>
  <si>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</si>
  <si>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</si>
  <si>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</si>
  <si>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</si>
  <si>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</si>
  <si>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</si>
  <si>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</si>
  <si>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</si>
  <si>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</si>
  <si>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</si>
  <si>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</si>
  <si>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</si>
  <si>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</si>
  <si>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</si>
  <si>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</si>
  <si>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</si>
  <si>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</si>
  <si>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</si>
  <si>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</si>
  <si>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</si>
  <si>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</si>
  <si>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</si>
  <si>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</si>
  <si>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</si>
  <si>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</si>
  <si>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</si>
  <si>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</si>
  <si>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</si>
  <si>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</si>
  <si>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</si>
  <si>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</si>
  <si>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</si>
  <si>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</si>
  <si>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</si>
  <si>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</si>
  <si>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</si>
  <si>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</si>
  <si>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</si>
  <si>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</si>
  <si>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</si>
  <si>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</si>
  <si>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</si>
  <si>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</si>
  <si>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</si>
  <si>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</si>
  <si>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</si>
  <si>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</si>
  <si>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</si>
  <si>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</si>
  <si>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</si>
  <si>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</si>
  <si>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</si>
  <si>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</si>
  <si>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</si>
  <si>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</si>
  <si>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</si>
  <si>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</si>
  <si>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</si>
  <si>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</si>
  <si>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</si>
  <si>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</si>
  <si>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</si>
  <si>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</si>
  <si>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</si>
  <si>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</si>
  <si>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</si>
  <si>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</si>
  <si>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</si>
  <si>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</si>
  <si>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</si>
  <si>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</si>
  <si>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</si>
  <si>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</si>
  <si>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</si>
  <si>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</si>
  <si>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</si>
  <si>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</si>
  <si>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</si>
  <si>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</si>
  <si>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</si>
  <si>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</si>
  <si>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</si>
  <si>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</si>
  <si>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</si>
  <si>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</si>
  <si>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</si>
  <si>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</si>
  <si>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</si>
  <si>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</si>
  <si>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</si>
  <si>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</si>
  <si>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</si>
  <si>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</si>
  <si>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</si>
  <si>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</si>
  <si>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</si>
  <si>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</si>
  <si>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</si>
  <si>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</si>
  <si>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</si>
  <si>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</si>
  <si>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</si>
  <si>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</si>
  <si>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</si>
  <si>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</si>
  <si>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</si>
  <si>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</si>
  <si>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</si>
  <si>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</si>
  <si>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</si>
  <si>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</si>
  <si>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</si>
  <si>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</si>
  <si>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</si>
  <si>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</si>
  <si>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</si>
  <si>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</si>
  <si>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</si>
  <si>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</si>
  <si>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</si>
  <si>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</si>
  <si>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</si>
  <si>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</si>
  <si>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</si>
  <si>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</si>
  <si>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</si>
  <si>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</si>
  <si>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</si>
  <si>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</si>
  <si>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</si>
  <si>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</si>
  <si>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</si>
  <si>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</si>
  <si>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</si>
  <si>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</si>
  <si>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</si>
  <si>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</si>
  <si>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</si>
  <si>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</si>
  <si>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</si>
  <si>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</si>
  <si>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</si>
  <si>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</si>
  <si>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</si>
  <si>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</si>
  <si>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</si>
  <si>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</si>
  <si>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</si>
  <si>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</si>
  <si>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</si>
  <si>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</si>
  <si>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</si>
  <si>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</si>
  <si>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</si>
  <si>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</si>
  <si>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</si>
  <si>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</si>
  <si>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</si>
  <si>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</si>
  <si>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</si>
  <si>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</si>
  <si>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</si>
  <si>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</si>
  <si>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</si>
  <si>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</si>
  <si>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</si>
  <si>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</si>
  <si>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</si>
  <si>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</si>
  <si>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</si>
  <si>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</si>
  <si>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</si>
  <si>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</si>
  <si>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</si>
  <si>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</si>
  <si>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</si>
  <si>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</si>
  <si>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</si>
  <si>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</si>
  <si>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</si>
  <si>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</si>
  <si>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</si>
  <si>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</si>
  <si>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</si>
  <si>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</si>
  <si>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</si>
  <si>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</si>
  <si>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</si>
  <si>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</si>
  <si>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</si>
  <si>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</si>
  <si>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</si>
  <si>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</si>
  <si>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</si>
  <si>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</si>
  <si>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</si>
  <si>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</si>
  <si>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</si>
  <si>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</si>
  <si>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</si>
  <si>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</si>
  <si>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</si>
  <si>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</si>
  <si>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</si>
  <si>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</si>
  <si>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</si>
  <si>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</si>
  <si>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</si>
  <si>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</si>
  <si>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</si>
  <si>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</si>
  <si>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</si>
  <si>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</si>
  <si>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</si>
  <si>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</si>
  <si>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</si>
  <si>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</si>
  <si>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</si>
  <si>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</si>
  <si>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</si>
  <si>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</si>
  <si>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</si>
  <si>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</si>
  <si>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</si>
  <si>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</si>
  <si>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</si>
  <si>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</si>
  <si>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</si>
  <si>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</si>
  <si>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</si>
  <si>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</si>
  <si>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</si>
  <si>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</si>
  <si>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</si>
  <si>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</si>
  <si>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</si>
  <si>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</si>
  <si>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</si>
  <si>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</si>
  <si>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</si>
  <si>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</si>
  <si>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</si>
  <si>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</si>
  <si>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</si>
  <si>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</si>
  <si>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</si>
  <si>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</si>
  <si>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</si>
  <si>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</si>
  <si>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</si>
  <si>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</si>
  <si>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</si>
  <si>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</si>
  <si>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</si>
  <si>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</si>
  <si>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</si>
  <si>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</si>
  <si>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</si>
  <si>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</si>
  <si>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</si>
  <si>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</si>
  <si>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</si>
  <si>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</si>
  <si>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</si>
  <si>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</si>
  <si>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</si>
  <si>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</si>
  <si>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</si>
  <si>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</si>
  <si>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</si>
  <si>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</si>
  <si>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</si>
  <si>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</si>
  <si>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</si>
  <si>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</si>
  <si>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</si>
  <si>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</si>
  <si>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</si>
  <si>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</si>
  <si>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</si>
  <si>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</si>
  <si>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</si>
  <si>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</si>
  <si>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</si>
  <si>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</si>
  <si>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</si>
  <si>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</si>
  <si>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</si>
  <si>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</si>
  <si>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</si>
  <si>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</si>
  <si>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</si>
  <si>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</si>
  <si>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</si>
  <si>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</si>
  <si>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</si>
  <si>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</si>
  <si>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</si>
  <si>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</si>
  <si>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</si>
  <si>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</si>
  <si>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</si>
  <si>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</si>
  <si>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</si>
  <si>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</si>
  <si>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</si>
  <si>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</si>
  <si>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</si>
  <si>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</si>
  <si>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</si>
  <si>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</si>
  <si>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</si>
  <si>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</si>
  <si>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</si>
  <si>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</si>
  <si>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</si>
  <si>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</si>
  <si>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</si>
  <si>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</si>
  <si>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</si>
  <si>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</si>
  <si>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</si>
  <si>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</si>
  <si>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</si>
  <si>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</si>
  <si>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</si>
  <si>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</si>
  <si>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</si>
  <si>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</si>
  <si>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</si>
  <si>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</si>
  <si>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</si>
  <si>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</si>
  <si>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</si>
  <si>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</si>
  <si>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</si>
  <si>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</si>
  <si>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</si>
  <si>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</si>
  <si>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</si>
  <si>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</si>
  <si>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</si>
  <si>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</si>
  <si>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</si>
  <si>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</si>
  <si>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</si>
  <si>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</si>
  <si>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</si>
  <si>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</si>
  <si>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</si>
  <si>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</si>
  <si>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</si>
  <si>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</si>
  <si>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</si>
  <si>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</si>
  <si>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</si>
  <si>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</si>
  <si>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</si>
  <si>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</si>
  <si>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</si>
  <si>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</si>
  <si>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</si>
  <si>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</si>
  <si>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</si>
  <si>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</si>
  <si>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</si>
  <si>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</si>
  <si>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</si>
  <si>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</si>
  <si>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</si>
  <si>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</si>
  <si>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</si>
  <si>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</si>
  <si>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</si>
  <si>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</si>
  <si>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</si>
  <si>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</si>
  <si>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</si>
  <si>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</si>
  <si>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</si>
  <si>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</si>
  <si>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</si>
  <si>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</si>
  <si>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</si>
  <si>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</si>
  <si>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</si>
  <si>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</si>
  <si>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</si>
  <si>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</si>
  <si>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</si>
  <si>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</si>
  <si>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</si>
  <si>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</si>
  <si>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</si>
  <si>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</si>
  <si>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</si>
  <si>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</si>
  <si>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</si>
  <si>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</si>
  <si>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</si>
  <si>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</si>
  <si>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</si>
  <si>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</si>
  <si>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</si>
  <si>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</si>
  <si>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</si>
  <si>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</si>
  <si>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</si>
  <si>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</si>
  <si>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</si>
  <si>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</si>
  <si>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</si>
  <si>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</si>
  <si>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</si>
  <si>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</si>
  <si>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</si>
  <si>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</si>
  <si>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</si>
  <si>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</si>
  <si>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</si>
  <si>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</si>
  <si>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</si>
  <si>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</si>
  <si>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</si>
  <si>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</si>
  <si>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</si>
  <si>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</si>
  <si>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</si>
  <si>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</si>
  <si>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</si>
  <si>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</si>
  <si>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</si>
  <si>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</si>
  <si>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</si>
  <si>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</si>
  <si>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</si>
  <si>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</si>
  <si>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</si>
  <si>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</si>
  <si>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</si>
  <si>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</si>
  <si>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</si>
  <si>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</si>
  <si>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</si>
  <si>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</si>
  <si>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</si>
  <si>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</si>
  <si>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</si>
  <si>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</si>
  <si>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</si>
  <si>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</si>
  <si>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</si>
  <si>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</si>
  <si>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</si>
  <si>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</si>
  <si>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</si>
  <si>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</si>
  <si>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</si>
  <si>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</si>
  <si>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</si>
  <si>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</si>
  <si>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</si>
  <si>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</si>
  <si>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</si>
  <si>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</si>
  <si>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</si>
  <si>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</si>
  <si>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</si>
  <si>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</si>
  <si>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</si>
  <si>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</si>
  <si>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</si>
  <si>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</si>
  <si>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</si>
  <si>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</si>
  <si>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</si>
  <si>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</si>
  <si>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</si>
  <si>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</si>
  <si>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</si>
  <si>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</si>
  <si>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</si>
  <si>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</si>
  <si>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</si>
  <si>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</si>
  <si>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</si>
  <si>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</si>
  <si>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</si>
  <si>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</si>
  <si>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</si>
  <si>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</si>
  <si>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</si>
  <si>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</si>
  <si>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</si>
  <si>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</si>
  <si>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</si>
  <si>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</si>
  <si>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</si>
  <si>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</si>
  <si>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</si>
  <si>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</si>
  <si>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</si>
  <si>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</si>
  <si>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</si>
  <si>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</si>
  <si>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</si>
  <si>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</si>
  <si>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</si>
  <si>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</si>
  <si>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</si>
  <si>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</si>
  <si>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</si>
  <si>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</si>
  <si>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</si>
  <si>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</si>
  <si>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</si>
  <si>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</si>
  <si>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</si>
  <si>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</si>
  <si>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</si>
  <si>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</si>
  <si>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</si>
  <si>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</si>
  <si>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</si>
  <si>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</si>
  <si>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</si>
  <si>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</si>
  <si>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</si>
  <si>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</si>
  <si>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</si>
  <si>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</si>
  <si>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</si>
  <si>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</si>
  <si>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</si>
  <si>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</si>
  <si>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</si>
  <si>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</si>
  <si>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</si>
  <si>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</si>
  <si>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</si>
  <si>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</si>
  <si>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</si>
  <si>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</si>
  <si>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</si>
  <si>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</si>
  <si>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</si>
  <si>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</si>
  <si>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</si>
  <si>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</si>
  <si>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</si>
  <si>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</si>
  <si>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</si>
  <si>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</si>
  <si>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</si>
  <si>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</si>
  <si>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</si>
  <si>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</si>
  <si>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</si>
  <si>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</si>
  <si>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</si>
  <si>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</si>
  <si>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</si>
  <si>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</si>
  <si>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</si>
  <si>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</si>
  <si>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</si>
  <si>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</si>
  <si>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</si>
  <si>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</si>
  <si>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</si>
  <si>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</si>
  <si>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</si>
  <si>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</si>
  <si>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</si>
  <si>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</si>
  <si>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</si>
  <si>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</si>
  <si>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</si>
  <si>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</si>
  <si>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</si>
  <si>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</si>
  <si>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</si>
  <si>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</si>
  <si>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</si>
  <si>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</si>
  <si>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</si>
  <si>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</si>
  <si>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</si>
  <si>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</si>
  <si>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</si>
  <si>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</si>
  <si>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</si>
  <si>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</si>
  <si>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</si>
  <si>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</si>
  <si>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</si>
  <si>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</si>
  <si>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</si>
  <si>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</si>
  <si>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</si>
  <si>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</si>
  <si>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</si>
  <si>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</si>
  <si>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</si>
  <si>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</si>
  <si>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</si>
  <si>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</si>
  <si>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</si>
  <si>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</si>
  <si>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</si>
  <si>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</si>
  <si>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</si>
  <si>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</si>
  <si>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</si>
  <si>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</si>
  <si>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</si>
  <si>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</si>
  <si>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</si>
  <si>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</si>
  <si>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</si>
  <si>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</si>
  <si>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</si>
  <si>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</si>
  <si>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</si>
  <si>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</si>
  <si>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</si>
  <si>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</si>
  <si>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</si>
  <si>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</si>
  <si>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</si>
  <si>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</si>
  <si>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</si>
  <si>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</si>
  <si>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</si>
  <si>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</si>
  <si>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</si>
  <si>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</si>
  <si>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</si>
  <si>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</si>
  <si>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</si>
  <si>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</si>
  <si>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</si>
  <si>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</si>
  <si>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</si>
  <si>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</si>
  <si>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</si>
  <si>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</si>
  <si>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</si>
  <si>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</si>
  <si>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</si>
  <si>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</si>
  <si>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</si>
  <si>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</si>
  <si>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</si>
  <si>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</si>
  <si>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</si>
  <si>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</si>
  <si>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</si>
  <si>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</si>
  <si>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</si>
  <si>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</si>
  <si>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</si>
  <si>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</si>
  <si>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</si>
  <si>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</si>
  <si>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</si>
  <si>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</si>
  <si>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</si>
  <si>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</si>
  <si>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</si>
  <si>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</si>
  <si>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</si>
  <si>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</si>
  <si>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</si>
  <si>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</si>
  <si>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</si>
  <si>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</si>
  <si>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</si>
  <si>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</si>
  <si>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</si>
  <si>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</si>
  <si>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</si>
  <si>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</si>
  <si>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</si>
  <si>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</si>
  <si>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</si>
  <si>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</si>
  <si>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</si>
  <si>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</si>
  <si>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</si>
  <si>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</si>
  <si>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</si>
  <si>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</si>
  <si>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</si>
  <si>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</si>
  <si>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</si>
  <si>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</si>
  <si>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</si>
  <si>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</si>
  <si>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</si>
  <si>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</si>
  <si>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</si>
  <si>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</si>
  <si>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</si>
  <si>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</si>
  <si>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</si>
  <si>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</si>
  <si>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</si>
  <si>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</si>
  <si>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</si>
  <si>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</si>
  <si>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</si>
  <si>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</si>
  <si>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</si>
  <si>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</si>
  <si>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</si>
  <si>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</si>
  <si>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</si>
  <si>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</si>
  <si>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</si>
  <si>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</si>
  <si>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</si>
  <si>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</si>
  <si>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</si>
  <si>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</si>
  <si>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</si>
  <si>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</si>
  <si>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</si>
  <si>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</si>
  <si>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</si>
  <si>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</si>
  <si>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</si>
  <si>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</si>
  <si>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</si>
  <si>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</si>
  <si>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</si>
  <si>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</si>
  <si>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</si>
  <si>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</si>
  <si>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</si>
  <si>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</si>
  <si>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</si>
  <si>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</si>
  <si>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</si>
  <si>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</si>
  <si>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</si>
  <si>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</si>
  <si>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</si>
  <si>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</si>
  <si>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</si>
  <si>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</si>
  <si>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</si>
  <si>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</si>
  <si>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</si>
  <si>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</si>
  <si>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</si>
  <si>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</si>
  <si>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</si>
  <si>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</si>
  <si>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</si>
  <si>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</si>
  <si>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</si>
  <si>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</si>
  <si>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</si>
  <si>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</si>
  <si>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</si>
  <si>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</si>
  <si>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</si>
  <si>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</si>
  <si>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</si>
  <si>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</si>
  <si>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</si>
  <si>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</si>
  <si>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</si>
  <si>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</si>
  <si>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</si>
  <si>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</si>
  <si>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</si>
  <si>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</si>
  <si>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</si>
  <si>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</si>
  <si>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</si>
  <si>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</si>
  <si>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</si>
  <si>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</si>
  <si>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</si>
  <si>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</si>
  <si>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</si>
  <si>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</si>
  <si>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</si>
  <si>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</si>
  <si>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</si>
  <si>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</si>
  <si>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</si>
  <si>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</si>
  <si>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</si>
  <si>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</si>
  <si>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</si>
  <si>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</si>
  <si>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</si>
  <si>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</si>
  <si>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</si>
  <si>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</si>
  <si>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</si>
  <si>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</si>
  <si>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</si>
  <si>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</si>
  <si>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</si>
  <si>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</si>
  <si>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</si>
  <si>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</si>
  <si>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</si>
  <si>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</si>
  <si>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</si>
  <si>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</si>
  <si>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</si>
  <si>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</si>
  <si>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</si>
  <si>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</si>
  <si>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</si>
  <si>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</si>
  <si>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</si>
  <si>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</si>
  <si>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</si>
  <si>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</si>
  <si>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</si>
  <si>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</si>
  <si>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</si>
  <si>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</si>
  <si>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</si>
  <si>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</si>
  <si>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</si>
  <si>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</si>
  <si>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</si>
  <si>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</si>
  <si>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</si>
  <si>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</si>
  <si>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</si>
  <si>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</si>
  <si>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</si>
  <si>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</si>
  <si>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</si>
  <si>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</si>
  <si>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</si>
  <si>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</si>
  <si>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</si>
  <si>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</si>
  <si>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</si>
  <si>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</si>
  <si>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</si>
  <si>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</si>
  <si>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</si>
  <si>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</si>
  <si>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</si>
  <si>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</si>
  <si>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</si>
  <si>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</si>
  <si>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</si>
  <si>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</si>
  <si>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</si>
  <si>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</si>
  <si>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</si>
  <si>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</si>
  <si>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</si>
  <si>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</si>
  <si>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</si>
  <si>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</si>
  <si>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</si>
  <si>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</si>
  <si>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</si>
  <si>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</si>
  <si>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</si>
  <si>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</si>
  <si>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</si>
  <si>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</si>
  <si>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</si>
  <si>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</si>
  <si>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</si>
  <si>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</si>
  <si>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</si>
  <si>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</si>
  <si>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</si>
  <si>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</si>
  <si>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</si>
  <si>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</si>
  <si>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</si>
  <si>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</si>
  <si>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</si>
  <si>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</si>
  <si>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</si>
  <si>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</si>
  <si>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</si>
  <si>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</si>
  <si>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</si>
  <si>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</si>
  <si>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</si>
  <si>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</si>
  <si>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</si>
  <si>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</si>
  <si>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</si>
  <si>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</si>
  <si>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</si>
  <si>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</si>
  <si>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</si>
  <si>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</si>
  <si>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</si>
  <si>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</si>
  <si>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</si>
  <si>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</si>
  <si>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</si>
  <si>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</si>
  <si>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</si>
  <si>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</si>
  <si>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</si>
  <si>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</si>
  <si>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</si>
  <si>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</si>
  <si>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</si>
  <si>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</si>
  <si>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</si>
  <si>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</si>
  <si>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</si>
  <si>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</si>
  <si>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</si>
  <si>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</si>
  <si>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</si>
  <si>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</si>
  <si>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</si>
  <si>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</si>
  <si>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</si>
  <si>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</si>
  <si>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</si>
  <si>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</si>
  <si>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</si>
  <si>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</si>
  <si>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</si>
  <si>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</si>
  <si>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</si>
  <si>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</si>
  <si>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</si>
  <si>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</si>
  <si>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</si>
  <si>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</si>
  <si>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</si>
  <si>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</si>
  <si>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</si>
  <si>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</si>
  <si>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</si>
  <si>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</si>
  <si>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</si>
  <si>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</si>
  <si>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</si>
  <si>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</si>
  <si>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</si>
  <si>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</si>
  <si>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</si>
  <si>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</si>
  <si>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</si>
  <si>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</si>
  <si>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</si>
  <si>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</si>
  <si>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</si>
  <si>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</si>
  <si>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</si>
  <si>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</si>
  <si>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</si>
  <si>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</si>
  <si>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</si>
  <si>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</si>
  <si>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</si>
  <si>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</si>
  <si>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</si>
  <si>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</si>
  <si>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</si>
  <si>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</si>
  <si>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</si>
  <si>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</si>
  <si>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</si>
  <si>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</si>
  <si>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</si>
  <si>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</si>
  <si>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</si>
  <si>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</si>
  <si>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</si>
  <si>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</si>
  <si>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</si>
  <si>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</si>
  <si>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</si>
  <si>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</si>
  <si>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</si>
  <si>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</si>
  <si>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</si>
  <si>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</si>
  <si>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</si>
  <si>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</si>
  <si>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</si>
  <si>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</si>
  <si>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</si>
  <si>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</si>
  <si>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</si>
  <si>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</si>
  <si>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</si>
  <si>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</si>
  <si>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</si>
  <si>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</si>
  <si>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</si>
  <si>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</si>
  <si>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</si>
  <si>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</si>
  <si>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</si>
  <si>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</si>
  <si>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</si>
  <si>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</si>
  <si>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</si>
  <si>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</si>
  <si>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</si>
  <si>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</si>
  <si>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</si>
  <si>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</si>
  <si>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</si>
  <si>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</si>
  <si>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</si>
  <si>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</si>
  <si>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</si>
  <si>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</si>
  <si>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</si>
  <si>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</si>
  <si>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</si>
  <si>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</si>
  <si>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</si>
  <si>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</si>
  <si>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</si>
  <si>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</si>
  <si>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</si>
  <si>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</si>
  <si>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</si>
  <si>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</si>
  <si>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</si>
  <si>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</si>
  <si>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</si>
  <si>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</si>
  <si>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</si>
  <si>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</si>
  <si>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</si>
  <si>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</si>
  <si>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</si>
  <si>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</si>
  <si>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</si>
  <si>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</si>
  <si>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</si>
  <si>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</si>
  <si>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</si>
  <si>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</si>
  <si>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</si>
  <si>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</si>
  <si>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</si>
  <si>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</si>
  <si>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</si>
  <si>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</si>
  <si>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</si>
  <si>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</si>
  <si>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</si>
  <si>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</si>
  <si>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</si>
  <si>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</si>
  <si>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</si>
  <si>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</si>
  <si>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</si>
  <si>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</si>
  <si>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</si>
  <si>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</si>
  <si>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</si>
  <si>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</si>
  <si>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</si>
  <si>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</si>
  <si>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</si>
  <si>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</si>
  <si>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</si>
  <si>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</si>
  <si>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</si>
  <si>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</si>
  <si>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</si>
  <si>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</si>
  <si>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</si>
  <si>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</si>
  <si>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</si>
  <si>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</si>
  <si>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</si>
  <si>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</si>
  <si>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</si>
  <si>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</si>
  <si>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</si>
  <si>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</si>
  <si>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</si>
  <si>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</si>
  <si>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</si>
  <si>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</si>
  <si>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</si>
  <si>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</si>
  <si>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</si>
  <si>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</si>
  <si>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</si>
  <si>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</si>
  <si>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</si>
  <si>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</si>
  <si>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</si>
  <si>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</si>
  <si>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</si>
  <si>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</si>
  <si>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</si>
  <si>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</si>
  <si>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</si>
  <si>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</si>
  <si>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</si>
  <si>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</si>
  <si>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</si>
  <si>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</si>
  <si>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</si>
  <si>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</si>
  <si>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</si>
  <si>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</si>
  <si>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</si>
  <si>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</si>
  <si>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</si>
  <si>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</si>
  <si>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</si>
  <si>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</si>
  <si>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</si>
  <si>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</si>
  <si>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</si>
  <si>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</si>
  <si>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</si>
  <si>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</si>
  <si>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</si>
  <si>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</si>
  <si>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</si>
  <si>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</si>
  <si>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</si>
  <si>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</si>
  <si>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</si>
  <si>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</si>
  <si>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</si>
  <si>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</si>
  <si>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</si>
  <si>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</si>
  <si>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</si>
  <si>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</si>
  <si>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</si>
  <si>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</si>
  <si>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</si>
  <si>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</si>
  <si>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</si>
  <si>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</si>
  <si>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</si>
  <si>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</si>
  <si>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</si>
  <si>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</si>
  <si>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</si>
  <si>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</si>
  <si>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</si>
  <si>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</si>
  <si>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</si>
  <si>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</si>
  <si>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</si>
  <si>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</si>
  <si>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</si>
  <si>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</si>
  <si>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</si>
  <si>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</si>
  <si>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</si>
  <si>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</si>
  <si>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</si>
  <si>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</si>
  <si>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</si>
  <si>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</si>
  <si>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</si>
  <si>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</si>
  <si>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</si>
  <si>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</si>
  <si>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</si>
  <si>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</si>
  <si>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</si>
  <si>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</si>
  <si>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</si>
  <si>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</si>
  <si>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</si>
  <si>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</si>
  <si>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</si>
  <si>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</si>
  <si>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</si>
  <si>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</si>
  <si>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</si>
  <si>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</si>
  <si>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</si>
  <si>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</si>
  <si>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</si>
  <si>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</si>
  <si>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</si>
  <si>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</si>
  <si>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</si>
  <si>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</si>
  <si>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</si>
  <si>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</si>
  <si>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</si>
  <si>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</si>
  <si>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</si>
  <si>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</si>
  <si>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</si>
  <si>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</si>
  <si>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</si>
  <si>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</si>
  <si>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</si>
  <si>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</si>
  <si>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</si>
  <si>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</si>
  <si>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</si>
  <si>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</si>
  <si>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</si>
  <si>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</si>
  <si>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</si>
  <si>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</si>
  <si>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</si>
  <si>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</si>
  <si>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</si>
  <si>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</si>
  <si>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</si>
  <si>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</si>
  <si>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</si>
  <si>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</si>
  <si>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</si>
  <si>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</si>
  <si>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</si>
  <si>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</si>
  <si>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</si>
  <si>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</si>
  <si>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</si>
  <si>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</si>
  <si>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</si>
  <si>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</si>
  <si>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</si>
  <si>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</si>
  <si>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</si>
  <si>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</si>
  <si>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</si>
  <si>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</si>
  <si>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</si>
  <si>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</si>
  <si>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</si>
  <si>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</si>
  <si>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</si>
  <si>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</si>
  <si>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</si>
  <si>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</si>
  <si>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</si>
  <si>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</si>
  <si>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</si>
  <si>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</si>
  <si>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</si>
  <si>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</si>
  <si>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</si>
  <si>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</si>
  <si>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</si>
  <si>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</si>
  <si>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</si>
  <si>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</si>
  <si>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</si>
  <si>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</si>
  <si>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</si>
  <si>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</si>
  <si>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</si>
  <si>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</si>
  <si>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</si>
  <si>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</si>
  <si>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</si>
  <si>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</si>
  <si>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</si>
  <si>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</si>
  <si>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</si>
  <si>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</si>
  <si>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</si>
  <si>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</si>
  <si>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</si>
  <si>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</si>
  <si>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</si>
  <si>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</si>
  <si>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</si>
  <si>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</si>
  <si>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</si>
  <si>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</si>
  <si>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</si>
  <si>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</si>
  <si>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</si>
  <si>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</si>
  <si>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</si>
  <si>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</si>
  <si>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</si>
  <si>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</si>
  <si>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</si>
  <si>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</si>
  <si>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</si>
  <si>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</si>
  <si>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</si>
  <si>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</si>
  <si>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</si>
  <si>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</si>
  <si>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</si>
  <si>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</si>
  <si>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</si>
  <si>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</si>
  <si>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</si>
  <si>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</si>
  <si>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</si>
  <si>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</si>
  <si>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</si>
  <si>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</si>
  <si>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</si>
  <si>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</si>
  <si>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</si>
  <si>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</si>
  <si>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</si>
  <si>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</si>
  <si>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</si>
  <si>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</si>
  <si>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</si>
  <si>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</si>
  <si>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</si>
  <si>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</si>
  <si>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</si>
  <si>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</si>
  <si>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</si>
  <si>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</si>
  <si>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</si>
  <si>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</si>
  <si>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</si>
  <si>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</si>
  <si>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</si>
  <si>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</si>
  <si>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</si>
  <si>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</si>
  <si>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</si>
  <si>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</si>
  <si>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</si>
  <si>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</si>
  <si>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</si>
  <si>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</si>
  <si>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</si>
  <si>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</si>
  <si>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</si>
  <si>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</si>
  <si>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</si>
  <si>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</si>
  <si>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</si>
  <si>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</si>
  <si>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</si>
  <si>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</si>
  <si>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</si>
  <si>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</si>
  <si>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</si>
  <si>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</si>
  <si>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</si>
  <si>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</si>
  <si>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</si>
  <si>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</si>
  <si>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</si>
  <si>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</si>
  <si>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</si>
  <si>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</si>
  <si>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</si>
  <si>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</si>
  <si>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</si>
  <si>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</si>
  <si>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</si>
  <si>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</si>
  <si>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</si>
  <si>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</si>
  <si>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</si>
  <si>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</si>
  <si>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</si>
  <si>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</si>
  <si>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</si>
  <si>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</si>
  <si>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</si>
  <si>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</si>
  <si>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</si>
  <si>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</si>
  <si>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</si>
  <si>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</si>
  <si>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</si>
  <si>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</si>
  <si>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</si>
  <si>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</si>
  <si>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</si>
  <si>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</si>
  <si>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</si>
  <si>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</si>
  <si>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</si>
  <si>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</si>
  <si>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</si>
  <si>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</si>
  <si>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</si>
  <si>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</si>
  <si>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</si>
  <si>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</si>
  <si>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</si>
  <si>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</si>
  <si>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</si>
  <si>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</si>
  <si>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</si>
  <si>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</si>
  <si>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</si>
  <si>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</si>
  <si>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</si>
  <si>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</si>
  <si>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</si>
  <si>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</si>
  <si>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</si>
  <si>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</si>
  <si>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</si>
  <si>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</si>
  <si>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</si>
  <si>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</si>
  <si>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</si>
  <si>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</si>
  <si>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</si>
  <si>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</si>
  <si>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</si>
  <si>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</si>
  <si>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</si>
  <si>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</si>
  <si>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</si>
  <si>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</si>
  <si>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</si>
  <si>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</si>
  <si>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</si>
  <si>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</si>
  <si>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</si>
  <si>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</si>
  <si>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</si>
  <si>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</si>
  <si>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</si>
  <si>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</si>
  <si>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</si>
  <si>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</si>
  <si>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</si>
  <si>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</si>
  <si>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</si>
  <si>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</si>
  <si>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</si>
  <si>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</si>
  <si>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</si>
  <si>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</si>
  <si>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</si>
  <si>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</si>
  <si>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</si>
  <si>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</si>
  <si>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</si>
  <si>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</si>
  <si>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</si>
  <si>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</si>
  <si>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</si>
  <si>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</si>
  <si>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</si>
  <si>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</si>
  <si>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</si>
  <si>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</si>
  <si>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</si>
  <si>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</si>
  <si>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</si>
  <si>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</si>
  <si>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</si>
  <si>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</si>
  <si>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</si>
  <si>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</si>
  <si>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</si>
  <si>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</si>
  <si>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</si>
  <si>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</si>
  <si>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</si>
  <si>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</si>
  <si>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</si>
  <si>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</si>
  <si>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</si>
  <si>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</si>
  <si>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</si>
  <si>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</si>
  <si>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</si>
  <si>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</si>
  <si>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</si>
  <si>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</si>
  <si>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</si>
  <si>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</si>
  <si>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</si>
  <si>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</si>
  <si>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</si>
  <si>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</si>
  <si>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</si>
  <si>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</si>
  <si>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</si>
  <si>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</si>
  <si>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</si>
  <si>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</si>
  <si>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</si>
  <si>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</si>
  <si>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</si>
  <si>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</si>
  <si>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</si>
  <si>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</si>
  <si>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</si>
  <si>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</si>
  <si>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</si>
  <si>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</si>
  <si>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</si>
  <si>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</si>
  <si>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</si>
  <si>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</si>
  <si>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</si>
  <si>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</si>
  <si>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</si>
  <si>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</si>
  <si>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</si>
  <si>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</si>
  <si>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</si>
  <si>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</si>
  <si>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</si>
  <si>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</si>
  <si>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</si>
  <si>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</si>
  <si>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</si>
  <si>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</si>
  <si>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</si>
  <si>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</si>
  <si>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</si>
  <si>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</si>
  <si>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</si>
  <si>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</si>
  <si>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</si>
  <si>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</si>
  <si>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</si>
  <si>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</si>
  <si>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</si>
  <si>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</si>
  <si>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</si>
  <si>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</si>
  <si>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</si>
  <si>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</si>
  <si>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</si>
  <si>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</si>
  <si>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</si>
  <si>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</si>
  <si>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</si>
  <si>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</si>
  <si>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</si>
  <si>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</si>
  <si>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</si>
  <si>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</si>
  <si>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</si>
  <si>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</si>
  <si>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</si>
  <si>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</si>
  <si>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</si>
  <si>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</si>
  <si>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</si>
  <si>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</si>
  <si>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</si>
  <si>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</si>
  <si>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</si>
  <si>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</si>
  <si>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</si>
  <si>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</si>
  <si>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</si>
  <si>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</si>
  <si>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</si>
  <si>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</si>
  <si>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</si>
  <si>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</si>
  <si>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</si>
  <si>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</si>
  <si>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</si>
  <si>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</si>
  <si>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</si>
  <si>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</si>
  <si>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</si>
  <si>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</si>
  <si>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</si>
  <si>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</si>
  <si>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</si>
  <si>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</si>
  <si>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</si>
  <si>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</si>
  <si>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</si>
  <si>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</si>
  <si>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</si>
  <si>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</si>
  <si>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</si>
  <si>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</si>
  <si>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</si>
  <si>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</si>
  <si>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</si>
  <si>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</si>
  <si>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</si>
  <si>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</si>
  <si>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</si>
  <si>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</si>
  <si>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</si>
  <si>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</si>
  <si>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</si>
  <si>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</si>
  <si>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</si>
  <si>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</si>
  <si>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</si>
  <si>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</si>
  <si>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</si>
  <si>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</si>
  <si>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</si>
  <si>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</si>
  <si>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</si>
  <si>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</si>
  <si>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</si>
  <si>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</si>
  <si>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</si>
  <si>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</si>
  <si>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</si>
  <si>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</si>
  <si>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</si>
  <si>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</si>
  <si>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</si>
  <si>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</si>
  <si>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</si>
  <si>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</si>
  <si>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</si>
  <si>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</si>
  <si>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</si>
  <si>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</si>
  <si>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</si>
  <si>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</si>
  <si>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</si>
  <si>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</si>
  <si>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</si>
  <si>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</si>
  <si>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</si>
  <si>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</si>
  <si>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</si>
  <si>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</si>
  <si>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</si>
  <si>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</si>
  <si>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</si>
  <si>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</si>
  <si>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</si>
  <si>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</si>
  <si>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</si>
  <si>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</si>
  <si>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</si>
  <si>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</si>
  <si>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</si>
  <si>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</si>
  <si>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</si>
  <si>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</si>
  <si>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</si>
  <si>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</si>
  <si>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</si>
  <si>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</si>
  <si>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</si>
  <si>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</si>
  <si>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</si>
  <si>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</si>
  <si>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</si>
  <si>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</si>
  <si>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</si>
  <si>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</si>
  <si>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</si>
  <si>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</si>
  <si>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</si>
  <si>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</si>
  <si>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</si>
  <si>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</si>
  <si>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</si>
  <si>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</si>
  <si>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</si>
  <si>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</si>
  <si>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</si>
  <si>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</si>
  <si>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</si>
  <si>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</si>
  <si>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</si>
  <si>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</si>
  <si>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</si>
  <si>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</si>
  <si>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</si>
  <si>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</si>
  <si>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</si>
  <si>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</si>
  <si>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</si>
  <si>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</si>
  <si>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</si>
  <si>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</si>
  <si>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</si>
  <si>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</si>
  <si>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</si>
  <si>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</si>
  <si>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</si>
  <si>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</si>
  <si>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</si>
  <si>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</si>
  <si>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</si>
  <si>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</si>
  <si>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</si>
  <si>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</si>
  <si>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</si>
  <si>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</si>
  <si>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</si>
  <si>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</si>
  <si>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</si>
  <si>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</si>
  <si>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</si>
  <si>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</si>
  <si>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</si>
  <si>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</si>
  <si>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</si>
  <si>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</si>
  <si>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</si>
  <si>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</si>
  <si>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</si>
  <si>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</si>
  <si>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</si>
  <si>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</si>
  <si>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</si>
  <si>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</si>
  <si>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</si>
  <si>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</si>
  <si>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</si>
  <si>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</si>
  <si>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</si>
  <si>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</si>
  <si>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</si>
  <si>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</si>
  <si>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</si>
  <si>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</si>
  <si>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</si>
  <si>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</si>
  <si>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</si>
  <si>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</si>
  <si>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</si>
  <si>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</si>
  <si>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</si>
  <si>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</si>
  <si>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</si>
  <si>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</si>
  <si>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</si>
  <si>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</si>
  <si>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</si>
  <si>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</si>
  <si>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</si>
  <si>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</si>
  <si>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</si>
  <si>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</si>
  <si>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</si>
  <si>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</si>
  <si>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</si>
  <si>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</si>
  <si>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</si>
  <si>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</si>
  <si>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</si>
  <si>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</si>
  <si>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</si>
  <si>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</si>
  <si>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</si>
  <si>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</si>
  <si>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</si>
  <si>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</si>
  <si>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</si>
  <si>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</si>
  <si>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</si>
  <si>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</si>
  <si>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</si>
  <si>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</si>
  <si>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</si>
  <si>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</si>
  <si>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</si>
  <si>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</si>
  <si>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</si>
  <si>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</si>
  <si>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</si>
  <si>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</si>
  <si>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</si>
  <si>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</si>
  <si>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</si>
  <si>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</si>
  <si>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</si>
  <si>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</si>
  <si>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</si>
  <si>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</si>
  <si>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</si>
  <si>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</si>
  <si>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</si>
  <si>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</si>
  <si>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</si>
  <si>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</si>
  <si>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</si>
  <si>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</si>
  <si>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</si>
  <si>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</si>
  <si>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</si>
  <si>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</si>
  <si>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</si>
  <si>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</si>
  <si>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</si>
  <si>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</si>
  <si>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</si>
  <si>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</si>
  <si>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</si>
  <si>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</si>
  <si>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</si>
  <si>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</si>
  <si>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</si>
  <si>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</si>
  <si>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</si>
  <si>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</si>
  <si>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</si>
  <si>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</si>
  <si>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</si>
  <si>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</si>
  <si>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</si>
  <si>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</si>
  <si>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</si>
  <si>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</si>
  <si>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</si>
  <si>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</si>
  <si>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</si>
  <si>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</si>
  <si>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</si>
  <si>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</si>
  <si>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</si>
  <si>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</si>
  <si>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</si>
  <si>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</si>
  <si>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</si>
  <si>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</si>
  <si>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</si>
  <si>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</si>
  <si>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</si>
  <si>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</si>
  <si>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</si>
  <si>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</si>
  <si>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</si>
  <si>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</si>
  <si>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</si>
  <si>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</si>
  <si>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</si>
  <si>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</si>
  <si>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</si>
  <si>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</si>
  <si>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</si>
  <si>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</si>
  <si>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</si>
  <si>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</si>
  <si>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</si>
  <si>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</si>
  <si>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</si>
  <si>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</si>
  <si>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</si>
  <si>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</si>
  <si>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</si>
  <si>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</si>
  <si>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</si>
  <si>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</si>
  <si>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</si>
  <si>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</si>
  <si>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</si>
  <si>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</si>
  <si>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</si>
  <si>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</si>
  <si>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</si>
  <si>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</si>
  <si>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</si>
  <si>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</si>
  <si>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</si>
  <si>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</si>
  <si>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</si>
  <si>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</si>
  <si>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</si>
  <si>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</si>
  <si>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</si>
  <si>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</si>
  <si>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</si>
  <si>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</si>
  <si>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</si>
  <si>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</si>
  <si>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</si>
  <si>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</si>
  <si>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</si>
  <si>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</si>
  <si>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</si>
  <si>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</si>
  <si>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</si>
  <si>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</si>
  <si>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</si>
  <si>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</si>
  <si>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</si>
  <si>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</si>
  <si>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</si>
  <si>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</si>
  <si>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</si>
  <si>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</si>
  <si>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</si>
  <si>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</si>
  <si>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</si>
  <si>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</si>
  <si>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</si>
  <si>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</si>
  <si>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</si>
  <si>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</si>
  <si>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</si>
  <si>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</si>
  <si>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</si>
  <si>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</si>
  <si>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</si>
  <si>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</si>
  <si>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</si>
  <si>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</si>
  <si>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</si>
  <si>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</si>
  <si>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</si>
  <si>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</si>
  <si>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</si>
  <si>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</si>
  <si>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</si>
  <si>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</si>
  <si>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</si>
  <si>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</si>
  <si>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</si>
  <si>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</si>
  <si>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</si>
  <si>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</si>
  <si>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</si>
  <si>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</si>
  <si>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</si>
  <si>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</si>
  <si>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</si>
  <si>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</si>
  <si>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</si>
  <si>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</si>
  <si>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</si>
  <si>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</si>
  <si>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</si>
  <si>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</si>
  <si>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</si>
  <si>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</si>
  <si>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</si>
  <si>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</si>
  <si>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</si>
  <si>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</si>
  <si>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</si>
  <si>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</si>
  <si>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</si>
  <si>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</si>
  <si>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</si>
  <si>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</si>
  <si>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</si>
  <si>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</si>
  <si>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</si>
  <si>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</si>
  <si>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</si>
  <si>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</si>
  <si>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</si>
  <si>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</si>
  <si>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</si>
  <si>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</si>
  <si>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</si>
  <si>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</si>
  <si>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</si>
  <si>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</si>
  <si>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</si>
  <si>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</si>
  <si>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</si>
  <si>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</si>
  <si>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</si>
  <si>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</si>
  <si>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</si>
  <si>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</si>
  <si>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</si>
  <si>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</si>
  <si>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</si>
  <si>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</si>
  <si>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</si>
  <si>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</si>
  <si>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</si>
  <si>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</si>
  <si>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</si>
  <si>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</si>
  <si>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</si>
  <si>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</si>
  <si>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</si>
  <si>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</si>
  <si>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</si>
  <si>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</si>
  <si>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</si>
  <si>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</si>
  <si>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</si>
  <si>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</si>
  <si>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</si>
  <si>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</si>
  <si>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</si>
  <si>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</si>
  <si>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</si>
  <si>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</si>
  <si>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</si>
  <si>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</si>
  <si>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</si>
  <si>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</si>
  <si>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</si>
  <si>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</si>
  <si>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</si>
  <si>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</si>
  <si>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</si>
  <si>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</si>
  <si>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</si>
  <si>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</si>
  <si>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</si>
  <si>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</si>
  <si>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</si>
  <si>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</si>
  <si>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</si>
  <si>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</si>
  <si>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</si>
  <si>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</si>
  <si>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</si>
  <si>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</si>
  <si>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</si>
  <si>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</si>
  <si>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</si>
  <si>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</si>
  <si>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</si>
  <si>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</si>
  <si>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</si>
  <si>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</si>
  <si>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</si>
  <si>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</si>
  <si>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</si>
  <si>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</si>
  <si>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</si>
  <si>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</si>
  <si>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</si>
  <si>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</si>
  <si>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</si>
  <si>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</si>
  <si>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</si>
  <si>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</si>
  <si>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</si>
  <si>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</si>
  <si>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</si>
  <si>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</si>
  <si>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</si>
  <si>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</si>
  <si>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</si>
  <si>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</si>
  <si>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</si>
  <si>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</si>
  <si>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</si>
  <si>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</si>
  <si>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</si>
  <si>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</si>
  <si>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</si>
  <si>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</si>
  <si>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</si>
  <si>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</si>
  <si>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</si>
  <si>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</si>
  <si>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</si>
  <si>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</si>
  <si>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</si>
  <si>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</si>
  <si>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</si>
  <si>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</si>
  <si>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</si>
  <si>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</si>
  <si>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</si>
  <si>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</si>
  <si>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</si>
  <si>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</si>
  <si>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</si>
  <si>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</si>
  <si>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</si>
  <si>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</si>
  <si>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</si>
  <si>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</si>
  <si>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</si>
  <si>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</si>
  <si>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</si>
  <si>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</si>
  <si>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</si>
  <si>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</si>
  <si>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</si>
  <si>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</si>
  <si>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</si>
  <si>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</si>
  <si>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</si>
  <si>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</si>
  <si>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</si>
  <si>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</si>
  <si>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</si>
  <si>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</si>
  <si>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</si>
  <si>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</si>
  <si>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</si>
  <si>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</si>
  <si>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</si>
  <si>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</si>
  <si>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</si>
  <si>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</si>
  <si>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</si>
  <si>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</si>
  <si>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</si>
  <si>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</si>
  <si>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</si>
  <si>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</si>
  <si>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</si>
  <si>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</si>
  <si>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</si>
  <si>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</si>
  <si>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</si>
  <si>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</si>
  <si>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</si>
  <si>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</si>
  <si>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</si>
  <si>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</si>
  <si>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</si>
  <si>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</si>
  <si>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</si>
  <si>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</si>
  <si>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</si>
  <si>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</si>
  <si>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</si>
  <si>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</si>
  <si>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</si>
  <si>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</si>
  <si>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</si>
  <si>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</si>
  <si>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</si>
  <si>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</si>
  <si>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</si>
  <si>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</si>
  <si>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</si>
  <si>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</si>
  <si>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</si>
  <si>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</si>
  <si>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</si>
  <si>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</si>
  <si>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</si>
  <si>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</si>
  <si>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</si>
  <si>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</si>
  <si>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</si>
  <si>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</si>
  <si>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</si>
  <si>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</si>
  <si>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</si>
  <si>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</si>
  <si>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</si>
  <si>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</si>
  <si>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</si>
  <si>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</si>
  <si>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</si>
  <si>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</si>
  <si>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</si>
  <si>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</si>
  <si>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</si>
  <si>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</si>
  <si>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</si>
  <si>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</si>
  <si>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</si>
  <si>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</si>
  <si>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</si>
  <si>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</si>
  <si>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</si>
  <si>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</si>
  <si>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</si>
  <si>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</si>
  <si>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</si>
  <si>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</si>
  <si>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</si>
  <si>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</si>
  <si>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</si>
  <si>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</si>
  <si>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</si>
  <si>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</si>
  <si>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</si>
  <si>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</si>
  <si>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</si>
  <si>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</si>
  <si>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</si>
  <si>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</si>
  <si>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</si>
  <si>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</si>
  <si>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</si>
  <si>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</si>
  <si>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</si>
  <si>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</si>
  <si>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</si>
  <si>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</si>
  <si>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</si>
  <si>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</si>
  <si>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</si>
  <si>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</si>
  <si>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</si>
  <si>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</si>
  <si>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</si>
  <si>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</si>
  <si>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</si>
  <si>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</si>
  <si>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</si>
  <si>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</si>
  <si>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</si>
  <si>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</si>
  <si>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</si>
  <si>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</si>
  <si>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</si>
  <si>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</si>
  <si>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</si>
  <si>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</si>
  <si>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</si>
  <si>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</si>
  <si>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</si>
  <si>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</si>
  <si>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</si>
  <si>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</si>
  <si>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</si>
  <si>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</si>
  <si>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</si>
  <si>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</si>
  <si>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</si>
  <si>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</si>
  <si>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</si>
  <si>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</si>
  <si>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</si>
  <si>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</si>
  <si>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</si>
  <si>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</si>
  <si>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</si>
  <si>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</si>
  <si>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</si>
  <si>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</si>
  <si>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</si>
  <si>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</si>
  <si>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</si>
  <si>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</si>
  <si>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</si>
  <si>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</si>
  <si>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</si>
  <si>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</si>
  <si>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</si>
  <si>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</si>
  <si>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</si>
  <si>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</si>
  <si>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</si>
  <si>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</si>
  <si>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</si>
  <si>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</si>
  <si>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</si>
  <si>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</si>
  <si>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</si>
  <si>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</si>
  <si>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</si>
  <si>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</si>
  <si>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</si>
  <si>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</si>
  <si>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</si>
  <si>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</si>
  <si>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</si>
  <si>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</si>
  <si>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</si>
  <si>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</si>
  <si>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</si>
  <si>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</si>
  <si>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</si>
  <si>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</si>
  <si>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</si>
  <si>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</si>
  <si>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</si>
  <si>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</si>
  <si>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</si>
  <si>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</si>
  <si>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</si>
  <si>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</si>
  <si>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</si>
  <si>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</si>
  <si>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</si>
  <si>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</si>
  <si>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</si>
  <si>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</si>
  <si>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</si>
  <si>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</si>
  <si>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</si>
  <si>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</si>
  <si>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</si>
  <si>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</si>
  <si>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</si>
  <si>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</si>
  <si>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</si>
  <si>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</si>
  <si>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</si>
  <si>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</si>
  <si>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</si>
  <si>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</si>
  <si>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</si>
  <si>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</si>
  <si>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</si>
  <si>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</si>
  <si>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</si>
  <si>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</si>
  <si>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</si>
  <si>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</si>
  <si>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</si>
  <si>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</si>
  <si>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</si>
  <si>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</si>
  <si>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</si>
  <si>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</si>
  <si>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</si>
  <si>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</si>
  <si>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</si>
  <si>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</si>
  <si>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</si>
  <si>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</si>
  <si>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</si>
  <si>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</si>
  <si>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</si>
  <si>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</si>
  <si>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</si>
  <si>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</si>
  <si>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</si>
  <si>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</si>
  <si>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</si>
  <si>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</si>
  <si>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</si>
  <si>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</si>
  <si>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</si>
  <si>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</si>
  <si>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</si>
  <si>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</si>
  <si>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</si>
  <si>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</si>
  <si>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</si>
  <si>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</si>
  <si>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</si>
  <si>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</si>
  <si>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</si>
  <si>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</si>
  <si>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</si>
  <si>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</si>
  <si>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</si>
  <si>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</si>
  <si>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</si>
  <si>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</si>
  <si>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</si>
  <si>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</si>
  <si>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</si>
  <si>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</si>
  <si>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</si>
  <si>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</si>
  <si>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</si>
  <si>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</si>
  <si>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</si>
  <si>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</si>
  <si>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</si>
  <si>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</si>
  <si>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</si>
  <si>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</si>
  <si>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</si>
  <si>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</si>
  <si>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</si>
  <si>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</si>
  <si>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</si>
  <si>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</si>
  <si>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</si>
  <si>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</si>
  <si>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</si>
  <si>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</si>
  <si>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</si>
  <si>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</si>
  <si>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</si>
  <si>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</si>
  <si>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</si>
  <si>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</si>
  <si>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</si>
  <si>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</si>
  <si>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</si>
  <si>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</si>
  <si>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</si>
  <si>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</si>
  <si>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</si>
  <si>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</si>
  <si>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</si>
  <si>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</si>
  <si>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</si>
  <si>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</si>
  <si>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</si>
  <si>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</si>
  <si>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</si>
  <si>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</si>
  <si>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</si>
  <si>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</si>
  <si>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</si>
  <si>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</si>
  <si>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</si>
  <si>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</si>
  <si>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</si>
  <si>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</si>
  <si>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</si>
  <si>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</si>
  <si>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</si>
  <si>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</si>
  <si>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</si>
  <si>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</si>
  <si>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</si>
  <si>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</si>
  <si>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</si>
  <si>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</si>
  <si>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</si>
  <si>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</si>
  <si>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</si>
  <si>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</si>
  <si>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</si>
  <si>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</si>
  <si>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</si>
  <si>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</si>
  <si>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</si>
  <si>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</si>
  <si>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</si>
  <si>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</si>
  <si>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</si>
  <si>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</si>
  <si>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</si>
  <si>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</si>
  <si>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</si>
  <si>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</si>
  <si>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</si>
  <si>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</si>
  <si>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</si>
  <si>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</si>
  <si>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</si>
  <si>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</si>
  <si>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</si>
  <si>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</si>
  <si>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</si>
  <si>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</si>
  <si>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</si>
  <si>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</si>
  <si>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</si>
  <si>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</si>
  <si>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</si>
  <si>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</si>
  <si>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</si>
  <si>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</si>
  <si>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</si>
  <si>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</si>
  <si>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</si>
  <si>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</si>
  <si>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</si>
  <si>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</si>
  <si>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</si>
  <si>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</si>
  <si>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</si>
  <si>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</si>
  <si>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</si>
  <si>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</si>
  <si>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</si>
  <si>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</si>
  <si>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</si>
  <si>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</si>
  <si>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</si>
  <si>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</si>
  <si>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</si>
  <si>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</si>
  <si>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</si>
  <si>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</si>
  <si>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</si>
  <si>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</si>
  <si>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</si>
  <si>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</si>
  <si>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</si>
  <si>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</si>
  <si>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</si>
  <si>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</si>
  <si>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</si>
  <si>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</si>
  <si>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</si>
  <si>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</si>
  <si>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</si>
  <si>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</si>
  <si>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</si>
  <si>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</si>
  <si>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</si>
  <si>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</si>
  <si>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</si>
  <si>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</si>
  <si>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</si>
  <si>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</si>
  <si>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</si>
  <si>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</si>
  <si>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</si>
  <si>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</si>
  <si>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</si>
  <si>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</si>
  <si>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</si>
  <si>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</si>
  <si>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</si>
  <si>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</si>
  <si>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</si>
  <si>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</si>
  <si>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</si>
  <si>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</si>
  <si>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</si>
  <si>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</si>
  <si>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</si>
  <si>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</si>
  <si>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</si>
  <si>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</si>
  <si>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</si>
  <si>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</si>
  <si>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</si>
  <si>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</si>
  <si>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</si>
  <si>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</si>
  <si>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</si>
  <si>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</si>
  <si>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</si>
  <si>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</si>
  <si>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</si>
  <si>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</si>
  <si>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</si>
  <si>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</si>
  <si>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</si>
  <si>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</si>
  <si>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</si>
  <si>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</si>
  <si>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</si>
  <si>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</si>
  <si>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</si>
  <si>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</si>
  <si>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</si>
  <si>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</si>
  <si>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</si>
  <si>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</si>
  <si>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</si>
  <si>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</si>
  <si>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</si>
  <si>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</si>
  <si>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</si>
  <si>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</si>
  <si>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</si>
  <si>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</si>
  <si>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</si>
  <si>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</si>
  <si>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</si>
  <si>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</si>
  <si>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</si>
  <si>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</si>
  <si>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</si>
  <si>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</si>
  <si>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</si>
  <si>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</si>
  <si>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</si>
  <si>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</si>
  <si>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</si>
  <si>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</si>
  <si>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</si>
  <si>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</si>
  <si>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</si>
  <si>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</si>
  <si>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</si>
  <si>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</si>
  <si>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</si>
  <si>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</si>
  <si>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</si>
  <si>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</si>
  <si>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</si>
  <si>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</si>
  <si>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</si>
  <si>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</si>
  <si>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</si>
  <si>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</si>
  <si>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</si>
  <si>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</si>
  <si>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</si>
  <si>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</si>
  <si>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</si>
  <si>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</si>
  <si>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</si>
  <si>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</si>
  <si>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</si>
  <si>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</si>
  <si>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</si>
  <si>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</si>
  <si>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</si>
  <si>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</si>
  <si>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</si>
  <si>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</si>
  <si>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</si>
  <si>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</si>
  <si>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</si>
  <si>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</si>
  <si>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</si>
  <si>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</si>
  <si>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</si>
  <si>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</si>
  <si>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</si>
  <si>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</si>
  <si>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</si>
  <si>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</si>
  <si>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</si>
  <si>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</si>
  <si>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</si>
  <si>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</si>
  <si>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</si>
  <si>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</si>
  <si>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</si>
  <si>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</si>
  <si>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</si>
  <si>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</si>
  <si>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</si>
  <si>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</si>
  <si>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</si>
  <si>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</si>
  <si>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</si>
  <si>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</si>
  <si>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</si>
  <si>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</si>
  <si>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</si>
  <si>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</si>
  <si>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</si>
  <si>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</si>
  <si>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</si>
  <si>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</si>
  <si>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</si>
  <si>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</si>
  <si>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</si>
  <si>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</si>
  <si>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</si>
  <si>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</si>
  <si>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</si>
  <si>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</si>
  <si>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</si>
  <si>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</si>
  <si>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</si>
  <si>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</si>
  <si>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</si>
  <si>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</si>
  <si>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</si>
  <si>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</si>
  <si>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</si>
  <si>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</si>
  <si>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</si>
  <si>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</si>
  <si>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</si>
  <si>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</si>
  <si>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</si>
  <si>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</si>
  <si>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</si>
  <si>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</si>
  <si>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</si>
  <si>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</si>
  <si>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</si>
  <si>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</si>
  <si>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</si>
  <si>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</si>
  <si>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</si>
  <si>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</si>
  <si>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</si>
  <si>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</si>
  <si>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</si>
  <si>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</si>
  <si>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</si>
  <si>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</si>
  <si>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</si>
  <si>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</si>
  <si>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</si>
  <si>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</si>
  <si>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</si>
  <si>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</si>
  <si>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</si>
  <si>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</si>
  <si>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</si>
  <si>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</si>
  <si>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</si>
  <si>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</si>
  <si>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</si>
  <si>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</si>
  <si>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</si>
  <si>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</si>
  <si>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</si>
  <si>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</si>
  <si>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</si>
  <si>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</si>
  <si>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</si>
  <si>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</si>
  <si>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</si>
  <si>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</si>
  <si>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</si>
  <si>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</si>
  <si>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</si>
  <si>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</si>
  <si>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</si>
  <si>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</si>
  <si>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</si>
  <si>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</si>
  <si>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</si>
  <si>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</si>
  <si>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</si>
  <si>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</si>
  <si>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</si>
  <si>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</si>
  <si>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</si>
  <si>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</si>
  <si>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</si>
  <si>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</si>
  <si>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</si>
  <si>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</si>
  <si>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</si>
  <si>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</si>
  <si>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</si>
  <si>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</si>
  <si>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</si>
  <si>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</si>
  <si>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</si>
  <si>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</si>
  <si>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</si>
  <si>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</si>
  <si>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</si>
  <si>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</si>
  <si>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</si>
  <si>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</si>
  <si>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</si>
  <si>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</si>
  <si>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</si>
  <si>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</si>
  <si>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</si>
  <si>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</si>
  <si>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</si>
  <si>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</si>
  <si>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</si>
  <si>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</si>
  <si>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</si>
  <si>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</si>
  <si>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</si>
  <si>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</si>
  <si>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</si>
  <si>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</si>
  <si>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</si>
  <si>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</si>
  <si>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</si>
  <si>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</si>
  <si>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</si>
  <si>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</si>
  <si>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</si>
  <si>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</si>
  <si>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</si>
  <si>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</si>
  <si>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</si>
  <si>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</si>
  <si>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</si>
  <si>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</si>
  <si>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</si>
  <si>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</si>
  <si>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</si>
  <si>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</si>
  <si>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</si>
  <si>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</si>
  <si>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</si>
  <si>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</si>
  <si>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</si>
  <si>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</si>
  <si>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</si>
  <si>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</si>
  <si>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</si>
  <si>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</si>
  <si>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</si>
  <si>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</si>
  <si>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</si>
  <si>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</si>
  <si>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</si>
  <si>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</si>
  <si>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</si>
  <si>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</si>
  <si>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</si>
  <si>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</si>
  <si>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</si>
  <si>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</si>
  <si>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</si>
  <si>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</si>
  <si>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</si>
  <si>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</si>
  <si>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</si>
  <si>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</si>
  <si>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</si>
  <si>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</si>
  <si>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</si>
  <si>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</si>
  <si>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</si>
  <si>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</si>
  <si>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</si>
  <si>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</si>
  <si>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</si>
  <si>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</si>
  <si>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</si>
  <si>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</si>
  <si>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</si>
  <si>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</si>
  <si>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</si>
  <si>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</si>
  <si>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</si>
  <si>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</si>
  <si>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</si>
  <si>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</si>
  <si>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</si>
  <si>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</si>
  <si>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</si>
  <si>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</si>
  <si>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</si>
  <si>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</si>
  <si>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</si>
  <si>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</si>
  <si>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</si>
  <si>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</si>
  <si>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</si>
  <si>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</si>
  <si>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</si>
  <si>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</si>
  <si>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</si>
  <si>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</si>
  <si>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</si>
  <si>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</si>
  <si>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</si>
  <si>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</si>
  <si>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</si>
  <si>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</si>
  <si>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</si>
  <si>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</si>
  <si>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</si>
  <si>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</si>
  <si>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</si>
  <si>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</si>
  <si>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</si>
  <si>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</si>
  <si>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</si>
  <si>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</si>
  <si>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</si>
  <si>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</si>
  <si>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</si>
  <si>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</si>
  <si>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</si>
  <si>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</si>
  <si>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</si>
  <si>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</si>
  <si>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</si>
  <si>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</si>
  <si>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</si>
  <si>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</si>
  <si>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</si>
  <si>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</si>
  <si>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</si>
  <si>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</si>
  <si>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</si>
  <si>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</si>
  <si>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</si>
  <si>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</si>
  <si>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</si>
  <si>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</si>
  <si>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</si>
  <si>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</si>
  <si>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</si>
  <si>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</si>
  <si>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</si>
  <si>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</si>
  <si>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</si>
  <si>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</si>
  <si>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</si>
  <si>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</si>
  <si>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</si>
  <si>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</si>
  <si>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</si>
  <si>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</si>
  <si>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</si>
  <si>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</si>
  <si>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</si>
  <si>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</si>
  <si>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</si>
  <si>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</si>
  <si>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</si>
  <si>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</si>
  <si>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</si>
  <si>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</si>
  <si>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</si>
  <si>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</si>
  <si>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</si>
  <si>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</si>
  <si>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</si>
  <si>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</si>
  <si>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</si>
  <si>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</si>
  <si>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</si>
  <si>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</si>
  <si>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</si>
  <si>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</si>
  <si>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</si>
  <si>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</si>
  <si>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</si>
  <si>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</si>
  <si>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</si>
  <si>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</si>
  <si>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</si>
  <si>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</si>
  <si>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</si>
  <si>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</si>
  <si>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</si>
  <si>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</si>
  <si>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</si>
  <si>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</si>
  <si>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</si>
  <si>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</si>
  <si>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</si>
  <si>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</si>
  <si>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</si>
  <si>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</si>
  <si>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</si>
  <si>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</si>
  <si>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</si>
  <si>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</si>
  <si>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</si>
  <si>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</si>
  <si>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</si>
  <si>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</si>
  <si>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</si>
  <si>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</si>
  <si>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</si>
  <si>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</si>
  <si>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</si>
  <si>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</si>
  <si>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</si>
  <si>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</si>
  <si>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</si>
  <si>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</si>
  <si>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</si>
  <si>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</si>
  <si>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</si>
  <si>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</si>
  <si>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</si>
  <si>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</si>
  <si>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</si>
  <si>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</si>
  <si>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</si>
  <si>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</si>
  <si>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</si>
  <si>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</si>
  <si>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</si>
  <si>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</si>
  <si>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</si>
  <si>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</si>
  <si>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</si>
  <si>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</si>
  <si>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</si>
  <si>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</si>
  <si>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</si>
  <si>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</si>
  <si>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</si>
  <si>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</si>
  <si>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</si>
  <si>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</si>
  <si>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</si>
  <si>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</si>
  <si>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</si>
  <si>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</si>
  <si>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</si>
  <si>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</si>
  <si>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</si>
  <si>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</si>
  <si>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</si>
  <si>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</si>
  <si>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</si>
  <si>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</si>
  <si>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</si>
  <si>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</si>
  <si>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</si>
  <si>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</si>
  <si>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</si>
  <si>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</si>
  <si>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</si>
  <si>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</si>
  <si>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</si>
  <si>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</si>
  <si>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</si>
  <si>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</si>
  <si>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</si>
  <si>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</si>
  <si>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</si>
  <si>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</si>
  <si>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</si>
  <si>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</si>
  <si>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</si>
  <si>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</si>
  <si>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</si>
  <si>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</si>
  <si>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</si>
  <si>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</si>
  <si>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</si>
  <si>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</si>
  <si>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</si>
  <si>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</si>
  <si>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</si>
  <si>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</si>
  <si>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</si>
  <si>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</si>
  <si>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</si>
  <si>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</si>
  <si>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</si>
  <si>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</si>
  <si>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</si>
  <si>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</si>
  <si>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</si>
  <si>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</si>
  <si>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</si>
  <si>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</si>
  <si>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</si>
  <si>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</si>
  <si>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</si>
  <si>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</si>
  <si>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</si>
  <si>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</si>
  <si>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</si>
  <si>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</si>
  <si>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</si>
  <si>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</si>
  <si>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</si>
  <si>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</si>
  <si>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</si>
  <si>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</si>
  <si>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</si>
  <si>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</si>
  <si>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</si>
  <si>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</si>
  <si>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</si>
  <si>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</si>
  <si>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</si>
  <si>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</si>
  <si>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</si>
  <si>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</si>
  <si>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</si>
  <si>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</si>
  <si>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</si>
  <si>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</si>
  <si>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</si>
  <si>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</si>
  <si>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</si>
  <si>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</si>
  <si>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</si>
  <si>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</si>
  <si>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</si>
  <si>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</si>
  <si>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</si>
  <si>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</si>
  <si>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</si>
  <si>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</si>
  <si>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</si>
  <si>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</si>
  <si>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</si>
  <si>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</si>
  <si>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</si>
  <si>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</si>
  <si>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</si>
  <si>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</si>
  <si>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</si>
  <si>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</si>
  <si>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</si>
  <si>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</si>
  <si>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</si>
  <si>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</si>
  <si>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</si>
  <si>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</si>
  <si>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</si>
  <si>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</si>
  <si>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</si>
  <si>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</si>
  <si>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</si>
  <si>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</si>
  <si>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</si>
  <si>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</si>
  <si>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</si>
  <si>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</si>
  <si>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</si>
  <si>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</si>
  <si>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</si>
  <si>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</si>
  <si>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</si>
  <si>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</si>
  <si>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</si>
  <si>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</si>
  <si>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</si>
  <si>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</si>
  <si>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</si>
  <si>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</si>
  <si>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</si>
  <si>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</si>
  <si>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</si>
  <si>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</si>
  <si>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</si>
  <si>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</si>
  <si>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</si>
  <si>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</si>
  <si>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</si>
  <si>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</si>
  <si>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</si>
  <si>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</si>
  <si>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</si>
  <si>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</si>
  <si>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</si>
  <si>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</si>
  <si>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</si>
  <si>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</si>
  <si>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</si>
  <si>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</si>
  <si>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</si>
  <si>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</si>
  <si>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</si>
  <si>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</si>
  <si>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</si>
  <si>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</si>
  <si>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</si>
  <si>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</si>
  <si>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</si>
  <si>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</si>
  <si>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</si>
  <si>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</si>
  <si>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</si>
  <si>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</si>
  <si>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</si>
  <si>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</si>
  <si>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</si>
  <si>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</si>
  <si>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</si>
  <si>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</si>
  <si>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</si>
  <si>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</si>
  <si>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</si>
  <si>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</si>
  <si>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</si>
  <si>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</si>
  <si>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</si>
  <si>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</si>
  <si>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</si>
  <si>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</si>
  <si>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</si>
  <si>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</si>
  <si>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</si>
  <si>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</si>
  <si>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</si>
  <si>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</si>
  <si>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</si>
  <si>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</si>
  <si>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</si>
  <si>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</si>
  <si>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</si>
  <si>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</si>
  <si>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</si>
  <si>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</si>
  <si>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</si>
  <si>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</si>
  <si>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</si>
  <si>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</si>
  <si>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</si>
  <si>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</si>
  <si>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</si>
  <si>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</si>
  <si>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</si>
  <si>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</si>
  <si>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</si>
  <si>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</si>
  <si>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</si>
  <si>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</si>
  <si>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</si>
  <si>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</si>
  <si>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</si>
  <si>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</si>
  <si>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</si>
  <si>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</si>
  <si>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</si>
  <si>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</si>
  <si>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</si>
  <si>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</si>
  <si>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</si>
  <si>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</si>
  <si>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</si>
  <si>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</si>
  <si>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</si>
  <si>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</si>
  <si>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</si>
  <si>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</si>
  <si>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</si>
  <si>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</si>
  <si>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</si>
  <si>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</si>
  <si>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</si>
  <si>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</si>
  <si>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</si>
  <si>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</si>
  <si>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</si>
  <si>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</si>
  <si>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</si>
  <si>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</si>
  <si>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</si>
  <si>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</si>
  <si>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</si>
  <si>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</si>
  <si>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</si>
  <si>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</si>
  <si>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</si>
  <si>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</si>
  <si>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</si>
  <si>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</si>
  <si>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</si>
  <si>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</si>
  <si>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</si>
  <si>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</si>
  <si>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</si>
  <si>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</si>
  <si>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</si>
  <si>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</si>
  <si>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</si>
  <si>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</si>
  <si>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</si>
  <si>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</si>
  <si>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</si>
  <si>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</si>
  <si>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</si>
  <si>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</si>
  <si>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</si>
  <si>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</si>
  <si>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</si>
  <si>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</si>
  <si>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</si>
  <si>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</si>
  <si>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</si>
  <si>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</si>
  <si>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</si>
  <si>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</si>
  <si>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</si>
  <si>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</si>
  <si>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</si>
  <si>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</si>
  <si>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</si>
  <si>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</si>
  <si>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</si>
  <si>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</si>
  <si>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</si>
  <si>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</si>
  <si>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</si>
  <si>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</si>
  <si>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</si>
  <si>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</si>
  <si>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</si>
  <si>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</si>
  <si>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</si>
  <si>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</si>
  <si>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</si>
  <si>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</si>
  <si>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</si>
  <si>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</si>
  <si>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</si>
  <si>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</si>
  <si>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</si>
  <si>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</si>
  <si>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</si>
  <si>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</si>
  <si>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</si>
  <si>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</si>
  <si>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</si>
  <si>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</si>
  <si>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</si>
  <si>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</si>
  <si>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</si>
  <si>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</si>
  <si>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</si>
  <si>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</si>
  <si>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</si>
  <si>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</si>
  <si>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</si>
  <si>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</si>
  <si>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</si>
  <si>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</si>
  <si>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</si>
  <si>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</si>
  <si>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</si>
  <si>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</si>
  <si>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</si>
  <si>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</si>
  <si>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</si>
  <si>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</si>
  <si>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</si>
  <si>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</si>
  <si>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</si>
  <si>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</si>
  <si>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</si>
  <si>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</si>
  <si>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</si>
  <si>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</si>
  <si>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</si>
  <si>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</si>
  <si>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</si>
  <si>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</si>
  <si>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</si>
  <si>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</si>
  <si>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</si>
  <si>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</si>
  <si>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</si>
  <si>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</si>
  <si>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</si>
  <si>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</si>
  <si>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</si>
  <si>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</si>
  <si>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</si>
  <si>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</si>
  <si>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</si>
  <si>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</si>
  <si>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</si>
  <si>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</si>
  <si>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</si>
  <si>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</si>
  <si>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</si>
  <si>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</si>
  <si>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</si>
  <si>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</si>
  <si>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</si>
  <si>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</si>
  <si>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</si>
  <si>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</si>
  <si>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</si>
  <si>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</si>
  <si>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</si>
  <si>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</si>
  <si>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</si>
  <si>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</si>
  <si>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</si>
  <si>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</si>
  <si>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</si>
  <si>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</si>
  <si>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</si>
  <si>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</si>
  <si>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</si>
  <si>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</si>
  <si>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</si>
  <si>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</si>
  <si>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</si>
  <si>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</si>
  <si>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</si>
  <si>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</si>
  <si>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</si>
  <si>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</si>
  <si>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</si>
  <si>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</si>
  <si>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</si>
  <si>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</si>
  <si>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</si>
  <si>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</si>
  <si>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</si>
  <si>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</si>
  <si>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</si>
  <si>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</si>
  <si>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</si>
  <si>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</si>
  <si>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</si>
  <si>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</si>
  <si>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</si>
  <si>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</si>
  <si>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</si>
  <si>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</si>
  <si>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</si>
  <si>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</si>
  <si>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</si>
  <si>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</si>
  <si>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</si>
  <si>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</si>
  <si>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</si>
  <si>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</si>
  <si>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</si>
  <si>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</si>
  <si>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</si>
  <si>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</si>
  <si>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</si>
  <si>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</si>
  <si>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</si>
  <si>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</si>
  <si>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</si>
  <si>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</si>
  <si>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</si>
  <si>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</si>
  <si>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</si>
  <si>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</si>
  <si>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</si>
  <si>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</si>
  <si>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</si>
  <si>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</si>
  <si>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</si>
  <si>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</si>
  <si>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</si>
  <si>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</si>
  <si>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</si>
  <si>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</si>
  <si>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</si>
  <si>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</si>
  <si>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</si>
  <si>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</si>
  <si>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</si>
  <si>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</si>
  <si>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</si>
  <si>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</si>
  <si>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</si>
  <si>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</si>
  <si>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</si>
  <si>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</si>
  <si>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</si>
  <si>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</si>
  <si>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</si>
  <si>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</si>
  <si>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</si>
  <si>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</si>
  <si>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</si>
  <si>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</si>
  <si>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</si>
  <si>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</si>
  <si>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</si>
  <si>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</si>
  <si>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</si>
  <si>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</si>
  <si>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</si>
  <si>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</si>
  <si>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</si>
  <si>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</si>
  <si>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</si>
  <si>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</si>
  <si>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</si>
  <si>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</si>
  <si>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</si>
  <si>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</si>
  <si>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</si>
  <si>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</si>
  <si>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</si>
  <si>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</si>
  <si>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</si>
  <si>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</si>
  <si>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</si>
  <si>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</si>
  <si>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</si>
  <si>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</si>
  <si>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</si>
  <si>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</si>
  <si>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</si>
  <si>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</si>
  <si>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</si>
  <si>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</si>
  <si>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</si>
  <si>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</si>
  <si>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</si>
  <si>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</si>
  <si>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</si>
  <si>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</si>
  <si>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</si>
  <si>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</si>
  <si>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</si>
  <si>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</si>
  <si>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</si>
  <si>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</si>
  <si>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</si>
  <si>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</si>
  <si>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</si>
  <si>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</si>
  <si>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</si>
  <si>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</si>
  <si>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</si>
  <si>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</si>
  <si>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</si>
  <si>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</si>
  <si>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</si>
  <si>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</si>
  <si>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</si>
  <si>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</si>
  <si>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</si>
  <si>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</si>
  <si>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</si>
  <si>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</si>
  <si>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</si>
  <si>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</si>
  <si>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</si>
  <si>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</si>
  <si>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</si>
  <si>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</si>
  <si>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</si>
  <si>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</si>
  <si>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</si>
  <si>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</si>
  <si>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</si>
  <si>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</si>
  <si>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</si>
  <si>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</si>
  <si>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</si>
  <si>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</si>
  <si>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</si>
  <si>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</si>
  <si>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</si>
  <si>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</si>
  <si>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</si>
  <si>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</si>
  <si>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</si>
  <si>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</si>
  <si>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</si>
  <si>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</si>
  <si>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</si>
  <si>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</si>
  <si>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</si>
  <si>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</si>
  <si>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</si>
  <si>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</si>
  <si>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</si>
  <si>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</si>
  <si>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</si>
  <si>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</si>
  <si>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</si>
  <si>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</si>
  <si>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</si>
  <si>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</si>
  <si>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</si>
  <si>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</si>
  <si>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</si>
  <si>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</si>
  <si>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</si>
  <si>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</si>
  <si>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</si>
  <si>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</si>
  <si>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</si>
  <si>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</si>
  <si>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</si>
  <si>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</si>
  <si>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</si>
  <si>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</si>
  <si>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</si>
  <si>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</si>
  <si>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</si>
  <si>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</si>
  <si>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</si>
  <si>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</si>
  <si>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</si>
  <si>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</si>
  <si>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</si>
  <si>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</si>
  <si>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</si>
  <si>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</si>
  <si>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</si>
  <si>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</si>
  <si>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</si>
  <si>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</si>
  <si>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</si>
  <si>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</si>
  <si>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</si>
  <si>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</si>
  <si>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</si>
  <si>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</si>
  <si>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</si>
  <si>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</si>
  <si>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</si>
  <si>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</si>
  <si>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</si>
  <si>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</si>
  <si>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</si>
  <si>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</si>
  <si>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</si>
  <si>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</si>
  <si>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</si>
  <si>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</si>
  <si>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</si>
  <si>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</si>
  <si>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</si>
  <si>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</si>
  <si>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</si>
  <si>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</si>
  <si>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</si>
  <si>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</si>
  <si>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</si>
  <si>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</si>
  <si>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</si>
  <si>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</si>
  <si>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</si>
  <si>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</si>
  <si>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</si>
  <si>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</si>
  <si>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</si>
  <si>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</si>
  <si>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</si>
  <si>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</si>
  <si>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</si>
  <si>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</si>
  <si>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</si>
  <si>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</si>
  <si>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</si>
  <si>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</si>
  <si>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</si>
  <si>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</si>
  <si>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</si>
  <si>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</si>
  <si>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</si>
  <si>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</si>
  <si>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</si>
  <si>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</si>
  <si>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</si>
  <si>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</si>
  <si>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</si>
  <si>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</si>
  <si>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</si>
  <si>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</si>
  <si>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</si>
  <si>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</si>
  <si>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</si>
  <si>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</si>
  <si>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</si>
  <si>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</si>
  <si>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</si>
  <si>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</si>
  <si>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</si>
  <si>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</si>
  <si>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</si>
  <si>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</si>
  <si>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</si>
  <si>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</si>
  <si>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</si>
  <si>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</si>
  <si>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</si>
  <si>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</si>
  <si>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</si>
  <si>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</si>
  <si>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</si>
  <si>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</si>
  <si>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</si>
  <si>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</si>
  <si>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</si>
  <si>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</si>
  <si>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</si>
  <si>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</si>
  <si>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</si>
  <si>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</si>
  <si>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</si>
  <si>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</si>
  <si>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</si>
  <si>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</si>
  <si>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</si>
  <si>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</si>
  <si>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</si>
  <si>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</si>
  <si>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</si>
  <si>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</si>
  <si>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</si>
  <si>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</si>
  <si>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</si>
  <si>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</si>
  <si>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</si>
  <si>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</si>
  <si>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</si>
  <si>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</si>
  <si>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</si>
  <si>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</si>
  <si>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</si>
  <si>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</si>
  <si>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</si>
  <si>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</si>
  <si>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</si>
  <si>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</si>
  <si>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</si>
  <si>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</si>
  <si>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</si>
  <si>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</si>
  <si>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</si>
  <si>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</si>
  <si>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</si>
  <si>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</si>
  <si>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</si>
  <si>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</si>
  <si>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</si>
  <si>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</si>
  <si>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</si>
  <si>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</si>
  <si>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</si>
  <si>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</si>
  <si>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</si>
  <si>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</si>
  <si>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</si>
  <si>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</si>
  <si>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</si>
  <si>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</si>
  <si>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</si>
  <si>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</si>
  <si>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</si>
  <si>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</si>
  <si>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</si>
  <si>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</si>
  <si>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</si>
  <si>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</si>
  <si>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</si>
  <si>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</si>
  <si>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</si>
  <si>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</si>
  <si>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</si>
  <si>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</si>
  <si>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</si>
  <si>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</si>
  <si>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</si>
  <si>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</si>
  <si>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</si>
  <si>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</si>
  <si>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</si>
  <si>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</si>
  <si>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</si>
  <si>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</si>
  <si>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</si>
  <si>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</si>
  <si>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</si>
  <si>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</si>
  <si>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</si>
  <si>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</si>
  <si>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</si>
  <si>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</si>
  <si>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</si>
  <si>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</si>
  <si>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</si>
  <si>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</si>
  <si>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</si>
  <si>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</si>
  <si>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</si>
  <si>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</si>
  <si>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</si>
  <si>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</si>
  <si>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</si>
  <si>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</si>
  <si>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</si>
  <si>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</si>
  <si>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</si>
  <si>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</si>
  <si>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</si>
  <si>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</si>
  <si>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</si>
  <si>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</si>
  <si>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</si>
  <si>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</si>
  <si>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</si>
  <si>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</si>
  <si>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</si>
  <si>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</si>
  <si>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</si>
  <si>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</si>
  <si>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</si>
  <si>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</si>
  <si>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</si>
  <si>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</si>
  <si>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</si>
  <si>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</si>
  <si>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</si>
  <si>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</si>
  <si>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</si>
  <si>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</si>
  <si>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</si>
  <si>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</si>
  <si>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</si>
  <si>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</si>
  <si>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</si>
  <si>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</si>
  <si>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</si>
  <si>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</si>
  <si>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</si>
  <si>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</si>
  <si>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</si>
  <si>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</si>
  <si>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</si>
  <si>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</si>
  <si>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</si>
  <si>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</si>
  <si>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</si>
  <si>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</si>
  <si>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</si>
  <si>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</si>
  <si>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</si>
  <si>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</si>
  <si>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</si>
  <si>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</si>
  <si>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</si>
  <si>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</si>
  <si>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</si>
  <si>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</si>
  <si>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</si>
  <si>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</si>
  <si>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</si>
  <si>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</si>
  <si>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</si>
  <si>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</si>
  <si>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</si>
  <si>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</si>
  <si>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</si>
  <si>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</si>
  <si>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</si>
  <si>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</si>
  <si>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</si>
  <si>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</si>
  <si>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</si>
  <si>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</si>
  <si>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</si>
  <si>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</si>
  <si>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</si>
  <si>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</si>
  <si>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</si>
  <si>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</si>
  <si>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</si>
  <si>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</si>
  <si>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</si>
  <si>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</si>
  <si>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</si>
  <si>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</si>
  <si>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</si>
  <si>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</si>
  <si>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</si>
  <si>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</si>
  <si>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</si>
  <si>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</si>
  <si>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</si>
  <si>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</si>
  <si>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</si>
  <si>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</si>
  <si>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</si>
  <si>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</si>
  <si>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</si>
  <si>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</si>
  <si>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</si>
  <si>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</si>
  <si>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</si>
  <si>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</si>
  <si>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</si>
  <si>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</si>
  <si>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</si>
  <si>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</si>
  <si>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</si>
  <si>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</si>
  <si>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</si>
  <si>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</si>
  <si>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</si>
  <si>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</si>
  <si>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</si>
  <si>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</si>
  <si>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</si>
  <si>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</si>
  <si>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</si>
  <si>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</si>
  <si>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</si>
  <si>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</si>
  <si>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</si>
  <si>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</si>
  <si>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</si>
  <si>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</si>
  <si>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</si>
  <si>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</si>
  <si>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</si>
  <si>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</si>
  <si>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</si>
  <si>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</si>
  <si>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</si>
  <si>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</si>
  <si>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</si>
  <si>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</si>
  <si>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</si>
  <si>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</si>
  <si>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</si>
  <si>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</si>
  <si>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</si>
  <si>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</si>
  <si>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</si>
  <si>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</si>
  <si>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</si>
  <si>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</si>
  <si>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</si>
  <si>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</si>
  <si>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</si>
  <si>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</si>
  <si>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</si>
  <si>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</si>
  <si>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</si>
  <si>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</si>
  <si>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</si>
  <si>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</si>
  <si>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</si>
  <si>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</si>
  <si>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</si>
  <si>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</si>
  <si>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</si>
  <si>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</si>
  <si>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</si>
  <si>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</si>
  <si>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</si>
  <si>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</si>
  <si>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</si>
  <si>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</si>
  <si>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</si>
  <si>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</si>
  <si>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</si>
  <si>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</si>
  <si>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</si>
  <si>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</si>
  <si>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</si>
  <si>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</si>
  <si>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</si>
  <si>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</si>
  <si>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</si>
  <si>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</si>
  <si>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</si>
  <si>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</si>
  <si>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</si>
  <si>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</si>
  <si>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</si>
  <si>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</si>
  <si>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</si>
  <si>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</si>
  <si>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</si>
  <si>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</si>
  <si>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</si>
  <si>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</si>
  <si>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</si>
  <si>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</si>
  <si>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</si>
  <si>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</si>
  <si>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</si>
  <si>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</si>
  <si>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</si>
  <si>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</si>
  <si>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</si>
  <si>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</si>
  <si>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</si>
  <si>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</si>
  <si>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</si>
  <si>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</si>
  <si>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</si>
  <si>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</si>
  <si>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</si>
  <si>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</si>
  <si>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</si>
  <si>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</si>
  <si>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</si>
  <si>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</si>
  <si>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</si>
  <si>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</si>
  <si>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</si>
  <si>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</si>
  <si>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</si>
  <si>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</si>
  <si>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</si>
  <si>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</si>
  <si>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</si>
  <si>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</si>
  <si>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</si>
  <si>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</si>
  <si>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</si>
  <si>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</si>
  <si>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</si>
  <si>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</si>
  <si>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</si>
  <si>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</si>
  <si>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</si>
  <si>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</si>
  <si>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</si>
  <si>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</si>
  <si>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</si>
  <si>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</si>
  <si>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</si>
  <si>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</si>
  <si>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</si>
  <si>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</si>
  <si>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</si>
  <si>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</si>
  <si>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</si>
  <si>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</si>
  <si>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</si>
  <si>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</si>
  <si>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</si>
  <si>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</si>
  <si>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</si>
  <si>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</si>
  <si>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</si>
  <si>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</si>
  <si>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</si>
  <si>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</si>
  <si>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</si>
  <si>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</si>
  <si>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</si>
  <si>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</si>
  <si>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</si>
  <si>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</si>
  <si>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</si>
  <si>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</si>
  <si>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</si>
  <si>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</si>
  <si>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</si>
  <si>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</si>
  <si>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</si>
  <si>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</si>
  <si>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</si>
  <si>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</si>
  <si>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</si>
  <si>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</si>
  <si>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</si>
  <si>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</si>
  <si>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</si>
  <si>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</si>
  <si>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</si>
  <si>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</si>
  <si>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</si>
  <si>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</si>
  <si>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</si>
  <si>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</si>
  <si>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</si>
  <si>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</si>
  <si>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</si>
  <si>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</si>
  <si>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</si>
  <si>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</si>
  <si>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</si>
  <si>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</si>
  <si>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</si>
  <si>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</si>
  <si>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</si>
  <si>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</si>
  <si>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</si>
  <si>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</si>
  <si>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</si>
  <si>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</si>
  <si>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</si>
  <si>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</si>
  <si>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</si>
  <si>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</si>
  <si>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</si>
  <si>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</si>
  <si>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</si>
  <si>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</si>
  <si>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</si>
  <si>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</si>
  <si>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</si>
  <si>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</si>
  <si>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</si>
  <si>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</si>
  <si>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</si>
  <si>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</si>
  <si>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</si>
  <si>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</si>
  <si>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</si>
  <si>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</si>
  <si>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</si>
  <si>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</si>
  <si>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</si>
  <si>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</si>
  <si>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</si>
  <si>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</si>
  <si>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</si>
  <si>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</si>
  <si>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</si>
  <si>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</si>
  <si>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</si>
  <si>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</si>
  <si>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</si>
  <si>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</si>
  <si>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</si>
  <si>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</si>
  <si>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</si>
  <si>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</si>
  <si>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</si>
  <si>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</si>
  <si>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</si>
  <si>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</si>
  <si>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</si>
  <si>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</si>
  <si>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</si>
  <si>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</si>
  <si>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</si>
  <si>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</si>
  <si>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</si>
  <si>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</si>
  <si>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</si>
  <si>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</si>
  <si>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</si>
  <si>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</si>
  <si>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</si>
  <si>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</si>
  <si>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</si>
  <si>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</si>
  <si>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</si>
  <si>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</si>
  <si>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</si>
  <si>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</si>
  <si>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</si>
  <si>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</si>
  <si>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</si>
  <si>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</si>
  <si>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</si>
  <si>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</si>
  <si>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</si>
  <si>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</si>
  <si>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</si>
  <si>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</si>
  <si>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</si>
  <si>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</si>
  <si>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</si>
  <si>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</si>
  <si>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</si>
  <si>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</si>
  <si>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</si>
  <si>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</si>
  <si>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</si>
  <si>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</si>
  <si>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</si>
  <si>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</si>
  <si>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</si>
  <si>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</si>
  <si>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</si>
  <si>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</si>
  <si>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</si>
  <si>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</si>
  <si>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</si>
  <si>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</si>
  <si>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</si>
  <si>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</si>
  <si>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</si>
  <si>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</si>
  <si>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</si>
  <si>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</si>
  <si>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</si>
  <si>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</si>
  <si>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</si>
  <si>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</si>
  <si>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</si>
  <si>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</si>
  <si>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</si>
  <si>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</si>
  <si>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</si>
  <si>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</si>
  <si>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</si>
  <si>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</si>
  <si>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</si>
  <si>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</si>
  <si>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</si>
  <si>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</si>
  <si>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</si>
  <si>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</si>
  <si>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</si>
  <si>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</si>
  <si>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</si>
  <si>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</si>
  <si>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</si>
  <si>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</si>
  <si>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</si>
  <si>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</si>
  <si>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</si>
  <si>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</si>
  <si>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</si>
  <si>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</si>
  <si>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</si>
  <si>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</si>
  <si>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</si>
  <si>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</si>
  <si>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</si>
  <si>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</si>
  <si>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</si>
  <si>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</si>
  <si>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</si>
  <si>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</si>
  <si>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</si>
  <si>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</si>
  <si>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</si>
  <si>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</si>
  <si>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</si>
  <si>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</si>
  <si>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</si>
  <si>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</si>
  <si>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</si>
  <si>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</si>
  <si>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</si>
  <si>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</si>
  <si>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</si>
  <si>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</si>
  <si>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</si>
  <si>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</si>
  <si>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</si>
  <si>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</si>
  <si>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</si>
  <si>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</si>
  <si>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</si>
  <si>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</si>
  <si>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</si>
  <si>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</si>
  <si>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</si>
  <si>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</si>
  <si>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</si>
  <si>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</si>
  <si>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</si>
  <si>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</si>
  <si>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</si>
  <si>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</si>
  <si>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</si>
  <si>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</si>
  <si>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</si>
  <si>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</si>
  <si>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</si>
  <si>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</si>
  <si>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</si>
  <si>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</si>
  <si>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</si>
  <si>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</si>
  <si>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</si>
  <si>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</si>
  <si>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</si>
  <si>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</si>
  <si>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</si>
  <si>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</si>
  <si>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</si>
  <si>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</si>
  <si>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</si>
  <si>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</si>
  <si>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</si>
  <si>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</si>
  <si>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</si>
  <si>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</si>
  <si>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</si>
  <si>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</si>
  <si>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</si>
  <si>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</si>
  <si>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</si>
  <si>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</si>
  <si>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</si>
  <si>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</si>
  <si>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</si>
  <si>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</si>
  <si>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</si>
  <si>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</si>
  <si>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</si>
  <si>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</si>
  <si>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</si>
  <si>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</si>
  <si>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</si>
  <si>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</si>
  <si>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</si>
  <si>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</si>
  <si>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</si>
  <si>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</si>
  <si>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</si>
  <si>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</si>
  <si>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</si>
  <si>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</si>
  <si>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</si>
  <si>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</si>
  <si>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</si>
  <si>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</si>
  <si>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</si>
  <si>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</si>
  <si>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</si>
  <si>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</si>
  <si>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</si>
  <si>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</si>
  <si>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</si>
  <si>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</si>
  <si>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</si>
  <si>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</si>
  <si>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</si>
  <si>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</si>
  <si>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</si>
  <si>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</si>
  <si>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</si>
  <si>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</si>
  <si>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</si>
  <si>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</si>
  <si>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</si>
  <si>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</si>
  <si>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</si>
  <si>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</si>
  <si>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</si>
  <si>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</si>
  <si>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</si>
  <si>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</si>
  <si>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</si>
  <si>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</si>
  <si>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</si>
  <si>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</si>
  <si>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</si>
  <si>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</si>
  <si>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</si>
  <si>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</si>
  <si>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</si>
  <si>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</si>
  <si>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</si>
  <si>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</si>
  <si>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</si>
  <si>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</si>
  <si>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</si>
  <si>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</si>
  <si>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</si>
  <si>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</si>
  <si>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</si>
  <si>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</si>
  <si>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</si>
  <si>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</si>
  <si>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</si>
  <si>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</si>
  <si>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</si>
  <si>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</si>
  <si>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</si>
  <si>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</si>
  <si>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</si>
  <si>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</si>
  <si>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</si>
  <si>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</si>
  <si>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</si>
  <si>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</si>
  <si>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</si>
  <si>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</si>
  <si>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</si>
  <si>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</si>
  <si>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</si>
  <si>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</si>
  <si>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</si>
  <si>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</si>
  <si>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</si>
  <si>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</si>
  <si>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</si>
  <si>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</si>
  <si>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</si>
  <si>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</si>
  <si>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</si>
  <si>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</si>
  <si>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</si>
  <si>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</si>
  <si>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</si>
  <si>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</si>
  <si>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</si>
  <si>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</si>
  <si>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</si>
  <si>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</si>
  <si>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</si>
  <si>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</si>
  <si>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</si>
  <si>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</si>
  <si>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</si>
  <si>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</si>
  <si>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</si>
  <si>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</si>
  <si>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</si>
  <si>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</si>
  <si>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</si>
  <si>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</si>
  <si>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</si>
  <si>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</si>
  <si>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</si>
  <si>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</si>
  <si>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</si>
  <si>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</si>
  <si>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</si>
  <si>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</si>
  <si>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</si>
  <si>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</si>
  <si>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</si>
  <si>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</si>
  <si>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</si>
  <si>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</si>
  <si>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</si>
  <si>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</si>
  <si>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</si>
  <si>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</si>
  <si>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</si>
  <si>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</si>
  <si>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</si>
  <si>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</si>
  <si>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</si>
  <si>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</si>
  <si>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</si>
  <si>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</si>
  <si>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</si>
  <si>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</si>
  <si>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</si>
  <si>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</si>
  <si>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</si>
  <si>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</si>
  <si>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</si>
  <si>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</si>
  <si>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</si>
  <si>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</si>
  <si>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</si>
  <si>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</si>
  <si>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</si>
  <si>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</si>
  <si>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</si>
  <si>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</si>
  <si>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</si>
  <si>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</si>
  <si>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</si>
  <si>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</si>
  <si>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</si>
  <si>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</si>
  <si>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</si>
  <si>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</si>
  <si>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</si>
  <si>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</si>
  <si>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</si>
  <si>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</si>
  <si>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</si>
  <si>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</si>
  <si>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</si>
  <si>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</si>
  <si>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</si>
  <si>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</si>
  <si>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</si>
  <si>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</si>
  <si>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</si>
  <si>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</si>
  <si>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</si>
  <si>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</si>
  <si>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</si>
  <si>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</si>
  <si>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</si>
  <si>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</si>
  <si>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</si>
  <si>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</si>
  <si>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</si>
  <si>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</si>
  <si>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</si>
  <si>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</si>
  <si>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</si>
  <si>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</si>
  <si>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</si>
  <si>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</si>
  <si>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</si>
  <si>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</si>
  <si>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</si>
  <si>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</si>
  <si>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</si>
  <si>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</si>
  <si>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</si>
  <si>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</si>
  <si>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</si>
  <si>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</si>
  <si>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</si>
  <si>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</si>
  <si>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</si>
  <si>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</si>
  <si>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</si>
  <si>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</si>
  <si>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</si>
  <si>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</si>
  <si>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</si>
  <si>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</si>
  <si>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</si>
  <si>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</si>
  <si>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</si>
  <si>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</si>
  <si>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</si>
  <si>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</si>
  <si>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</si>
  <si>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</si>
  <si>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</si>
  <si>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</si>
  <si>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</si>
  <si>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</si>
  <si>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</si>
  <si>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</si>
  <si>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</si>
  <si>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</si>
  <si>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</si>
  <si>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</si>
  <si>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</si>
  <si>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</si>
  <si>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</si>
  <si>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</si>
  <si>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</si>
  <si>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</si>
  <si>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</si>
  <si>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</si>
  <si>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</si>
  <si>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</si>
  <si>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</si>
  <si>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</si>
  <si>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</si>
  <si>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</si>
  <si>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</si>
  <si>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</si>
  <si>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</si>
  <si>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</si>
  <si>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</si>
  <si>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</si>
  <si>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</si>
  <si>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</si>
  <si>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</si>
  <si>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</si>
  <si>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</si>
  <si>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</si>
  <si>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</si>
  <si>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</si>
  <si>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</si>
  <si>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</si>
  <si>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</si>
  <si>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</si>
  <si>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</si>
  <si>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</si>
  <si>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</si>
  <si>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</si>
  <si>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</si>
  <si>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</si>
  <si>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</si>
  <si>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</si>
  <si>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</si>
  <si>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</si>
  <si>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</si>
  <si>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</si>
  <si>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</si>
  <si>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</si>
  <si>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</si>
  <si>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</si>
  <si>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</si>
  <si>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</si>
  <si>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</si>
  <si>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</si>
  <si>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</si>
  <si>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</si>
  <si>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</si>
  <si>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</si>
  <si>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</si>
  <si>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</si>
  <si>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</si>
  <si>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</si>
  <si>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</si>
  <si>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</si>
  <si>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</si>
  <si>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</si>
  <si>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</si>
  <si>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</si>
  <si>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</si>
  <si>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</si>
  <si>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</si>
  <si>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</si>
  <si>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</si>
  <si>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</si>
  <si>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</si>
  <si>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</si>
  <si>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</si>
  <si>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</si>
  <si>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</si>
  <si>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</si>
  <si>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</si>
  <si>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</si>
  <si>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</si>
  <si>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</si>
  <si>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</si>
  <si>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</si>
  <si>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</si>
  <si>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</si>
  <si>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</si>
  <si>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</si>
  <si>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</si>
  <si>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</si>
  <si>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</si>
  <si>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</si>
  <si>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</si>
  <si>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</si>
  <si>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</si>
  <si>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</si>
  <si>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</si>
  <si>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</si>
  <si>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</si>
  <si>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</si>
  <si>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</si>
  <si>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</si>
  <si>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</si>
  <si>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</si>
  <si>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</si>
  <si>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</si>
  <si>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</si>
  <si>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</si>
  <si>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</si>
  <si>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</si>
  <si>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</si>
  <si>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</si>
  <si>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</si>
  <si>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</si>
  <si>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</si>
  <si>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</si>
  <si>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</si>
  <si>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</si>
  <si>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</si>
  <si>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</si>
  <si>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</si>
  <si>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</si>
  <si>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</si>
  <si>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</si>
  <si>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</si>
  <si>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</si>
  <si>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</si>
  <si>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</si>
  <si>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</si>
  <si>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</si>
  <si>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</si>
  <si>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</si>
  <si>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</si>
  <si>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</si>
  <si>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</si>
  <si>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</si>
  <si>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</si>
  <si>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</si>
  <si>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</si>
  <si>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</si>
  <si>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</si>
  <si>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</si>
  <si>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</si>
  <si>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</si>
  <si>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</si>
  <si>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</si>
  <si>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</si>
  <si>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</si>
  <si>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</si>
  <si>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</si>
  <si>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</si>
  <si>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</si>
  <si>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</si>
  <si>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</si>
  <si>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</si>
  <si>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</si>
  <si>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</si>
  <si>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</si>
  <si>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</si>
  <si>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</si>
  <si>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</si>
  <si>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</si>
  <si>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</si>
  <si>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</si>
  <si>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</si>
  <si>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</si>
  <si>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</si>
  <si>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</si>
  <si>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</si>
  <si>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</si>
  <si>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</si>
  <si>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</si>
  <si>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</si>
  <si>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</si>
  <si>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</si>
  <si>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</si>
  <si>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</si>
  <si>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</si>
  <si>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</si>
  <si>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</si>
  <si>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</si>
  <si>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</si>
  <si>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</si>
  <si>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</si>
  <si>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</si>
  <si>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</si>
  <si>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</si>
  <si>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</si>
  <si>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</si>
  <si>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</si>
  <si>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</si>
  <si>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</si>
  <si>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</si>
  <si>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</si>
  <si>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</si>
  <si>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</si>
  <si>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</si>
  <si>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</si>
  <si>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</si>
  <si>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</si>
  <si>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</si>
  <si>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</si>
  <si>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</si>
  <si>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</si>
  <si>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</si>
  <si>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</si>
  <si>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</si>
  <si>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</si>
  <si>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</si>
  <si>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</si>
  <si>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</si>
  <si>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</si>
  <si>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</si>
  <si>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</si>
  <si>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</si>
  <si>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</si>
  <si>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</si>
  <si>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</si>
  <si>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</si>
  <si>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</si>
  <si>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</si>
  <si>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</si>
  <si>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</si>
  <si>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</si>
  <si>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</si>
  <si>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</si>
  <si>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</si>
  <si>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</si>
  <si>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</si>
  <si>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</si>
  <si>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</si>
  <si>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</si>
  <si>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</si>
  <si>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</si>
  <si>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</si>
  <si>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</si>
  <si>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</si>
  <si>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</si>
  <si>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</si>
  <si>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</si>
  <si>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</si>
  <si>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</si>
  <si>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</si>
  <si>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</si>
  <si>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</si>
  <si>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</si>
  <si>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</si>
  <si>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</si>
  <si>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</si>
  <si>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</si>
  <si>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</si>
  <si>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</si>
  <si>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</si>
  <si>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</si>
  <si>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</si>
  <si>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</si>
  <si>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</si>
  <si>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</si>
  <si>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</si>
  <si>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</si>
  <si>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</si>
  <si>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</si>
  <si>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</si>
  <si>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</si>
  <si>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</si>
  <si>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</si>
  <si>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</si>
  <si>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</si>
  <si>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</si>
  <si>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</si>
  <si>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</si>
  <si>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</si>
  <si>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</si>
  <si>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</si>
  <si>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</si>
  <si>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</si>
  <si>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</si>
  <si>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</si>
  <si>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</si>
  <si>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</si>
  <si>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</si>
  <si>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</si>
  <si>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</si>
  <si>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</si>
  <si>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</si>
  <si>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</si>
  <si>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</si>
  <si>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</si>
  <si>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</si>
  <si>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</si>
  <si>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</si>
  <si>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</si>
  <si>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</si>
  <si>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</si>
  <si>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</si>
  <si>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</si>
  <si>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</si>
  <si>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</si>
  <si>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</si>
  <si>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</si>
  <si>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</si>
  <si>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</si>
  <si>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</si>
  <si>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</si>
  <si>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</si>
  <si>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</si>
  <si>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</si>
  <si>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</si>
  <si>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</si>
  <si>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</si>
  <si>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</si>
  <si>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</si>
  <si>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</si>
  <si>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</si>
  <si>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</si>
  <si>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</si>
  <si>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</si>
  <si>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</si>
  <si>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</si>
  <si>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</si>
  <si>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</si>
  <si>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</si>
  <si>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</si>
  <si>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</si>
  <si>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</si>
  <si>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</si>
  <si>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</si>
  <si>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</si>
  <si>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</si>
  <si>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</si>
  <si>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</si>
  <si>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</si>
  <si>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</si>
  <si>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</si>
  <si>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</si>
  <si>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</si>
  <si>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</si>
  <si>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</si>
  <si>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</si>
  <si>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</si>
  <si>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</si>
  <si>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</si>
  <si>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</si>
  <si>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</si>
  <si>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</si>
  <si>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</si>
  <si>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</si>
  <si>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</si>
  <si>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</si>
  <si>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</si>
  <si>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</si>
  <si>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</si>
  <si>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</si>
  <si>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</si>
  <si>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</si>
  <si>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</si>
  <si>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</si>
  <si>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</si>
  <si>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</si>
  <si>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</si>
  <si>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</si>
  <si>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</si>
  <si>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</si>
  <si>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</si>
  <si>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</si>
  <si>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</si>
  <si>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</si>
  <si>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</si>
  <si>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</si>
  <si>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</si>
  <si>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</si>
  <si>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</si>
  <si>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</si>
  <si>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</si>
  <si>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</si>
  <si>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</si>
  <si>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</si>
  <si>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</si>
  <si>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</si>
  <si>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</si>
  <si>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</si>
  <si>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</si>
  <si>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</si>
  <si>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</si>
  <si>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</si>
  <si>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</si>
  <si>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</si>
  <si>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</si>
  <si>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</si>
  <si>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</si>
  <si>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</si>
  <si>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</si>
  <si>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</si>
  <si>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</si>
  <si>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</si>
  <si>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</si>
  <si>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</si>
  <si>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</si>
  <si>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</si>
  <si>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</si>
  <si>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</si>
  <si>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</si>
  <si>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</si>
  <si>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</si>
  <si>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</si>
  <si>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</si>
  <si>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</si>
  <si>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</si>
  <si>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</si>
  <si>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</si>
  <si>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</si>
  <si>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</si>
  <si>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</si>
  <si>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</si>
  <si>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</si>
  <si>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</si>
  <si>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</si>
  <si>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</si>
  <si>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</si>
  <si>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</si>
  <si>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</si>
  <si>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</si>
  <si>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</si>
  <si>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</si>
  <si>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</si>
  <si>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</si>
  <si>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</si>
  <si>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</si>
  <si>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</si>
  <si>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</si>
  <si>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</si>
  <si>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</si>
  <si>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</si>
  <si>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</si>
  <si>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</si>
  <si>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</si>
  <si>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</si>
  <si>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</si>
  <si>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</si>
  <si>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</si>
  <si>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</si>
  <si>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</si>
  <si>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</si>
  <si>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</si>
  <si>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</si>
  <si>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</si>
  <si>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</si>
  <si>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</si>
  <si>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</si>
  <si>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</si>
  <si>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</si>
  <si>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</si>
  <si>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</si>
  <si>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</si>
  <si>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</si>
  <si>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</si>
  <si>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</si>
  <si>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</si>
  <si>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</si>
  <si>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</si>
  <si>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</si>
  <si>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</si>
  <si>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</si>
  <si>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</si>
  <si>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</si>
  <si>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</si>
  <si>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</si>
  <si>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</si>
  <si>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</si>
  <si>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</si>
  <si>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</si>
  <si>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</si>
  <si>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</si>
  <si>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</si>
  <si>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</si>
  <si>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</si>
  <si>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</si>
  <si>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</si>
  <si>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</si>
  <si>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</si>
  <si>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</si>
  <si>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</si>
  <si>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</si>
  <si>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</si>
  <si>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</si>
  <si>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</si>
  <si>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</si>
  <si>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</si>
  <si>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</si>
  <si>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</si>
  <si>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</si>
  <si>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</si>
  <si>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</si>
  <si>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</si>
  <si>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</si>
  <si>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</si>
  <si>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</si>
  <si>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</si>
  <si>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</si>
  <si>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</si>
  <si>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</si>
  <si>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</si>
  <si>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</si>
  <si>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</si>
  <si>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</si>
  <si>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</si>
  <si>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</si>
  <si>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</si>
  <si>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</si>
  <si>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</si>
  <si>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</si>
  <si>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</si>
  <si>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</si>
  <si>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</si>
  <si>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</si>
  <si>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</si>
  <si>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</si>
  <si>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</si>
  <si>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</si>
  <si>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</si>
  <si>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</si>
  <si>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</si>
  <si>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</si>
  <si>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</si>
  <si>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</si>
  <si>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</si>
  <si>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</si>
  <si>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</si>
  <si>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</si>
  <si>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</si>
  <si>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</si>
  <si>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</si>
  <si>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</si>
  <si>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</si>
  <si>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</si>
  <si>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</si>
  <si>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</si>
  <si>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</si>
  <si>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</si>
  <si>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</si>
  <si>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</si>
  <si>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</si>
  <si>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</si>
  <si>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</si>
  <si>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</si>
  <si>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</si>
  <si>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</si>
  <si>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</si>
  <si>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</si>
  <si>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</si>
  <si>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</si>
  <si>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</si>
  <si>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</si>
  <si>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</si>
  <si>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</si>
  <si>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</si>
  <si>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</si>
  <si>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</si>
  <si>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</si>
  <si>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</si>
  <si>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</si>
  <si>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</si>
  <si>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</si>
  <si>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</si>
  <si>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</si>
  <si>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</si>
  <si>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</si>
  <si>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</si>
  <si>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</si>
  <si>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</si>
  <si>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</si>
  <si>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</si>
  <si>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</si>
  <si>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</si>
  <si>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</si>
  <si>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</si>
  <si>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</si>
  <si>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</si>
  <si>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</si>
  <si>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</si>
  <si>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</si>
  <si>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</si>
  <si>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</si>
  <si>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</si>
  <si>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</si>
  <si>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</si>
  <si>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</si>
  <si>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</si>
  <si>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</si>
  <si>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</si>
  <si>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</si>
  <si>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</si>
  <si>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</si>
  <si>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</si>
  <si>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</si>
  <si>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</si>
  <si>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</si>
  <si>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</si>
  <si>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</si>
  <si>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</si>
  <si>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</si>
  <si>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</si>
  <si>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</si>
  <si>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</si>
  <si>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</si>
  <si>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</si>
  <si>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</si>
  <si>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</si>
  <si>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</si>
  <si>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</si>
  <si>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</si>
  <si>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</si>
  <si>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</si>
  <si>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</si>
  <si>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</si>
  <si>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</si>
  <si>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</si>
  <si>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</si>
  <si>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</si>
  <si>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</si>
  <si>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</si>
  <si>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</si>
  <si>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</si>
  <si>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</si>
  <si>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</si>
  <si>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</si>
  <si>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</si>
  <si>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</si>
  <si>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</si>
  <si>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</si>
  <si>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</si>
  <si>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</si>
  <si>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</si>
  <si>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</si>
  <si>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</si>
  <si>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</si>
  <si>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</si>
  <si>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</si>
  <si>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</si>
  <si>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</si>
  <si>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</si>
  <si>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</si>
  <si>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</si>
  <si>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</si>
  <si>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</si>
  <si>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</si>
  <si>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</si>
  <si>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</si>
  <si>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</si>
  <si>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</si>
  <si>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</si>
  <si>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</si>
  <si>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</si>
  <si>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</si>
  <si>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</si>
  <si>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</si>
  <si>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</si>
  <si>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</si>
  <si>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</si>
  <si>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</si>
  <si>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</si>
  <si>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</si>
  <si>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</si>
  <si>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</si>
  <si>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</si>
  <si>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</si>
  <si>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</si>
  <si>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</si>
  <si>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</si>
  <si>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</si>
  <si>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</si>
  <si>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</si>
  <si>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</si>
  <si>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</si>
  <si>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</si>
  <si>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</si>
  <si>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</si>
  <si>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</si>
  <si>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</si>
  <si>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</si>
  <si>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</si>
  <si>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</si>
  <si>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</si>
  <si>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</si>
  <si>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</si>
  <si>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</si>
  <si>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</si>
  <si>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</si>
  <si>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</si>
  <si>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</si>
  <si>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</si>
  <si>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</si>
  <si>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</si>
  <si>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</si>
  <si>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</si>
  <si>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</si>
  <si>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</si>
  <si>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</si>
  <si>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</si>
  <si>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</si>
  <si>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</si>
  <si>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</si>
  <si>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</si>
  <si>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</si>
  <si>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</si>
  <si>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</si>
  <si>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</si>
  <si>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</si>
  <si>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</si>
  <si>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</si>
  <si>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</si>
  <si>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</si>
  <si>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</si>
  <si>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</si>
  <si>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</si>
  <si>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</si>
  <si>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</si>
  <si>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</si>
  <si>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</si>
  <si>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</si>
  <si>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</si>
  <si>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</si>
  <si>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</si>
  <si>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</si>
  <si>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</si>
  <si>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</si>
  <si>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</si>
  <si>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</si>
  <si>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</si>
  <si>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</si>
  <si>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</si>
  <si>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</si>
  <si>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</si>
  <si>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</si>
  <si>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</si>
  <si>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</si>
  <si>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</si>
  <si>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</si>
  <si>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</si>
  <si>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</si>
  <si>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</si>
  <si>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</si>
  <si>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</si>
  <si>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</si>
  <si>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</si>
  <si>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</si>
  <si>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</si>
  <si>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</si>
  <si>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</si>
  <si>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</si>
  <si>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</si>
  <si>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</si>
  <si>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</si>
  <si>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</si>
  <si>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</si>
  <si>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</si>
  <si>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</si>
  <si>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</si>
  <si>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</si>
  <si>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</si>
  <si>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</si>
  <si>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</si>
  <si>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</si>
  <si>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</si>
  <si>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</si>
  <si>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</si>
  <si>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</si>
  <si>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</si>
  <si>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</si>
  <si>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</si>
  <si>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</si>
  <si>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</si>
  <si>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</si>
  <si>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</si>
  <si>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</si>
  <si>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</si>
  <si>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</si>
  <si>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</si>
  <si>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</si>
  <si>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</si>
  <si>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</si>
  <si>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</si>
  <si>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</si>
  <si>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</si>
  <si>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</si>
  <si>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</si>
  <si>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</si>
  <si>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</si>
  <si>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</si>
  <si>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</si>
  <si>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</si>
  <si>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</si>
  <si>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</si>
  <si>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</si>
  <si>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</si>
  <si>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</si>
  <si>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</si>
  <si>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</si>
  <si>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</si>
  <si>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</si>
  <si>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</si>
  <si>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</si>
  <si>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</si>
  <si>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</si>
  <si>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</si>
  <si>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</si>
  <si>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</si>
  <si>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</si>
  <si>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</si>
  <si>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</si>
  <si>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</si>
  <si>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</si>
  <si>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</si>
  <si>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</si>
  <si>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</si>
  <si>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</si>
  <si>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</si>
  <si>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</si>
  <si>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</si>
  <si>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</si>
  <si>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</si>
  <si>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</si>
  <si>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</si>
  <si>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</si>
  <si>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</si>
  <si>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</si>
  <si>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</si>
  <si>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</si>
  <si>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</si>
  <si>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</si>
  <si>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</si>
  <si>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</si>
  <si>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</si>
  <si>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</si>
  <si>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</si>
  <si>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</si>
  <si>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</si>
  <si>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</si>
  <si>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</si>
  <si>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</si>
  <si>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</si>
  <si>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</si>
  <si>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</si>
  <si>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</si>
  <si>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</si>
  <si>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</si>
  <si>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</si>
  <si>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</si>
  <si>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</si>
  <si>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</si>
  <si>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</si>
  <si>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</si>
  <si>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</si>
  <si>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</si>
  <si>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</si>
  <si>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</si>
  <si>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</si>
  <si>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</si>
  <si>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</si>
  <si>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</si>
  <si>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</si>
  <si>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</si>
  <si>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</si>
  <si>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</si>
  <si>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</si>
  <si>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</si>
  <si>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</si>
  <si>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</si>
  <si>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</si>
  <si>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</si>
  <si>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</si>
  <si>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</si>
  <si>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</si>
  <si>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</si>
  <si>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</si>
  <si>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</si>
  <si>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</si>
  <si>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</si>
  <si>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</si>
  <si>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</si>
  <si>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</si>
  <si>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</si>
  <si>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</si>
  <si>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</si>
  <si>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</si>
  <si>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</si>
  <si>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</si>
  <si>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</si>
  <si>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</si>
  <si>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</si>
  <si>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</si>
  <si>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</si>
  <si>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</si>
  <si>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</si>
  <si>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</si>
  <si>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</si>
  <si>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</si>
  <si>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</si>
  <si>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</si>
  <si>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</si>
  <si>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</si>
  <si>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</si>
  <si>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</si>
  <si>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</si>
  <si>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</si>
  <si>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</si>
  <si>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</si>
  <si>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</si>
  <si>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</si>
  <si>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</si>
  <si>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</si>
  <si>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</si>
  <si>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</si>
  <si>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</si>
  <si>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</si>
  <si>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</si>
  <si>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</si>
  <si>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</si>
  <si>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</si>
  <si>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</si>
  <si>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</si>
  <si>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</si>
  <si>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</si>
  <si>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</si>
  <si>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</si>
  <si>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</si>
  <si>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</si>
  <si>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</si>
  <si>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</si>
  <si>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</si>
  <si>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</si>
  <si>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</si>
  <si>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</si>
  <si>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</si>
  <si>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</si>
  <si>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</si>
  <si>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</si>
  <si>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</si>
  <si>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</si>
  <si>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</si>
  <si>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</si>
  <si>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</si>
  <si>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</si>
  <si>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</si>
  <si>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</si>
  <si>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</si>
  <si>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</si>
  <si>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</si>
  <si>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</si>
  <si>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</si>
  <si>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</si>
  <si>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</si>
  <si>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</si>
  <si>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</si>
  <si>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</si>
  <si>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</si>
  <si>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</si>
  <si>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</si>
  <si>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</si>
  <si>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</si>
  <si>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</si>
  <si>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</si>
  <si>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</si>
  <si>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</si>
  <si>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</si>
  <si>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</si>
  <si>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</si>
  <si>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</si>
  <si>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</si>
  <si>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</si>
  <si>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</si>
  <si>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</si>
  <si>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</si>
  <si>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</si>
  <si>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</si>
  <si>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</si>
  <si>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</si>
  <si>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</si>
  <si>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</si>
  <si>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</si>
  <si>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</si>
  <si>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</si>
  <si>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</si>
  <si>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</si>
  <si>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</si>
  <si>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</si>
  <si>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</si>
  <si>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</si>
  <si>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</si>
  <si>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</si>
  <si>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</si>
  <si>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</si>
  <si>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</si>
  <si>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</si>
  <si>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</si>
  <si>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</si>
  <si>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</si>
  <si>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</si>
  <si>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</si>
  <si>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</si>
  <si>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</si>
  <si>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</si>
  <si>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</si>
  <si>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</si>
  <si>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</si>
  <si>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</si>
  <si>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</si>
  <si>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</si>
  <si>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</si>
  <si>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</si>
  <si>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</si>
  <si>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</si>
  <si>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</si>
  <si>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</si>
  <si>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</si>
  <si>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</si>
  <si>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</si>
  <si>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</si>
  <si>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</si>
  <si>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</si>
  <si>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</si>
  <si>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</si>
  <si>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</si>
  <si>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</si>
  <si>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</si>
  <si>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</si>
  <si>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</si>
  <si>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</si>
  <si>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</si>
  <si>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</si>
  <si>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</si>
  <si>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</si>
  <si>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</si>
  <si>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</si>
  <si>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</si>
  <si>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</si>
  <si>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</si>
  <si>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</si>
  <si>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</si>
  <si>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</si>
  <si>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</si>
  <si>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</si>
  <si>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</si>
  <si>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</si>
  <si>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</si>
  <si>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</si>
  <si>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</si>
  <si>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</si>
  <si>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</si>
  <si>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</si>
  <si>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</si>
  <si>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</si>
  <si>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</si>
  <si>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</si>
  <si>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</si>
  <si>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</si>
  <si>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</si>
  <si>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</si>
  <si>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</si>
  <si>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</si>
  <si>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</si>
  <si>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</si>
  <si>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</si>
  <si>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</si>
  <si>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</si>
  <si>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</si>
  <si>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</si>
  <si>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</si>
  <si>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</si>
  <si>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</si>
  <si>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</si>
  <si>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</si>
  <si>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</si>
  <si>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</si>
  <si>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</si>
  <si>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</si>
  <si>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</si>
  <si>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</si>
  <si>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</si>
  <si>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</si>
  <si>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</si>
  <si>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</si>
  <si>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</si>
  <si>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</si>
  <si>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</si>
  <si>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</si>
  <si>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</si>
  <si>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</si>
  <si>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</si>
  <si>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</si>
  <si>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</si>
  <si>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</si>
  <si>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</si>
  <si>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</si>
  <si>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</si>
  <si>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</si>
  <si>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</si>
  <si>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</si>
  <si>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</si>
  <si>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</si>
  <si>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</si>
  <si>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</si>
  <si>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</si>
  <si>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</si>
  <si>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</si>
  <si>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</si>
  <si>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</si>
  <si>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</si>
  <si>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</si>
  <si>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</si>
  <si>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</si>
  <si>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</si>
  <si>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</si>
  <si>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</si>
  <si>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</si>
  <si>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</si>
  <si>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</si>
  <si>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</si>
  <si>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</si>
  <si>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</si>
  <si>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</si>
  <si>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</si>
  <si>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</si>
  <si>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</si>
  <si>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</si>
  <si>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</si>
  <si>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</si>
  <si>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</si>
  <si>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</si>
  <si>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</si>
  <si>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</si>
  <si>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</si>
  <si>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</si>
  <si>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</si>
  <si>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</si>
  <si>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</si>
  <si>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</si>
  <si>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</si>
  <si>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</si>
  <si>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</si>
  <si>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</si>
  <si>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</si>
  <si>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</si>
  <si>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</si>
  <si>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</si>
  <si>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</si>
  <si>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</si>
  <si>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</si>
  <si>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</si>
  <si>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</si>
  <si>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</si>
  <si>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</si>
  <si>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</si>
  <si>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</si>
  <si>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</si>
  <si>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</si>
  <si>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</si>
  <si>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</si>
  <si>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</si>
  <si>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</si>
  <si>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</si>
  <si>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</si>
  <si>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</si>
  <si>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</si>
  <si>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</si>
  <si>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</si>
  <si>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</si>
  <si>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</si>
  <si>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</si>
  <si>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</si>
  <si>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</si>
  <si>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</si>
  <si>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</si>
  <si>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</si>
  <si>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</si>
  <si>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</si>
  <si>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</si>
  <si>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</si>
  <si>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</si>
  <si>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</si>
  <si>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</si>
  <si>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</si>
  <si>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</si>
  <si>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</si>
  <si>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</si>
  <si>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</si>
  <si>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</si>
  <si>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</si>
  <si>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</si>
  <si>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</si>
  <si>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</si>
  <si>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</si>
  <si>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</si>
  <si>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</si>
  <si>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</si>
  <si>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</si>
  <si>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</si>
  <si>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</si>
  <si>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</si>
  <si>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</si>
  <si>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</si>
  <si>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</si>
  <si>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</si>
  <si>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</si>
  <si>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</si>
  <si>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</si>
  <si>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</si>
  <si>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</si>
  <si>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</si>
  <si>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</si>
  <si>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</si>
  <si>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</si>
  <si>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</si>
  <si>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</si>
  <si>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</si>
  <si>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</si>
  <si>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</si>
  <si>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</si>
  <si>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</si>
  <si>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</si>
  <si>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</si>
  <si>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</si>
  <si>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</si>
  <si>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</si>
  <si>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</si>
  <si>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</si>
  <si>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</si>
  <si>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</si>
  <si>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</si>
  <si>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</si>
  <si>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</si>
  <si>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</si>
  <si>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</si>
  <si>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</si>
  <si>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</si>
  <si>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</si>
  <si>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</si>
  <si>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</si>
  <si>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</si>
  <si>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</si>
  <si>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</si>
  <si>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</si>
  <si>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</si>
  <si>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</si>
  <si>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</si>
  <si>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</si>
  <si>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</si>
  <si>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</si>
  <si>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</si>
  <si>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</si>
  <si>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</si>
  <si>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</si>
  <si>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</si>
  <si>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</si>
  <si>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</si>
  <si>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</si>
  <si>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</si>
  <si>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</si>
  <si>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</si>
  <si>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</si>
  <si>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</si>
  <si>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</si>
  <si>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</si>
  <si>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</si>
  <si>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</si>
  <si>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</si>
  <si>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</si>
  <si>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</si>
  <si>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</si>
  <si>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</si>
  <si>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</si>
  <si>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</si>
  <si>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</si>
  <si>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</si>
  <si>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</si>
  <si>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</si>
  <si>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</si>
  <si>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</si>
  <si>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</si>
  <si>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</si>
  <si>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</si>
  <si>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</si>
  <si>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</si>
  <si>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</si>
  <si>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</si>
  <si>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</si>
  <si>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</si>
  <si>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</si>
  <si>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</si>
  <si>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</si>
  <si>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</si>
  <si>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</si>
  <si>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</si>
  <si>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</si>
  <si>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</si>
  <si>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</si>
  <si>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</si>
  <si>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</si>
  <si>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</si>
  <si>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</si>
  <si>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</si>
  <si>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</si>
  <si>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</si>
  <si>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</si>
  <si>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</si>
  <si>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</si>
  <si>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</si>
  <si>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</si>
  <si>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</si>
  <si>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</si>
  <si>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</si>
  <si>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</si>
  <si>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</si>
  <si>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</si>
  <si>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</si>
  <si>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</si>
  <si>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</si>
  <si>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</si>
  <si>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</si>
  <si>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</si>
  <si>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</si>
  <si>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</si>
  <si>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</si>
  <si>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</si>
  <si>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</si>
  <si>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</si>
  <si>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</si>
  <si>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</si>
  <si>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</si>
  <si>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</si>
  <si>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</si>
  <si>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</si>
  <si>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</si>
  <si>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</si>
  <si>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</si>
  <si>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</si>
  <si>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</si>
  <si>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</si>
  <si>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</si>
  <si>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</si>
  <si>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</si>
  <si>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</si>
  <si>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</si>
  <si>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</si>
  <si>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</si>
  <si>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</si>
  <si>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</si>
  <si>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</si>
  <si>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</si>
  <si>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</si>
  <si>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</si>
  <si>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</si>
  <si>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</si>
  <si>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</si>
  <si>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</si>
  <si>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</si>
  <si>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</si>
  <si>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</si>
  <si>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</si>
  <si>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</si>
  <si>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</si>
  <si>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</si>
  <si>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</si>
  <si>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</si>
  <si>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</si>
  <si>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</si>
  <si>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</si>
  <si>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</si>
  <si>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</si>
  <si>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</si>
  <si>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</si>
  <si>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</si>
  <si>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</si>
  <si>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</si>
  <si>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</si>
  <si>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</si>
  <si>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</si>
  <si>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</si>
  <si>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</si>
  <si>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</si>
  <si>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</si>
  <si>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</si>
  <si>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</si>
  <si>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</si>
  <si>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</si>
  <si>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</si>
  <si>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</si>
  <si>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</si>
  <si>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</si>
  <si>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</si>
  <si>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</si>
  <si>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</si>
  <si>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</si>
  <si>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</si>
  <si>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</si>
  <si>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</si>
  <si>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</si>
  <si>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</si>
  <si>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</si>
  <si>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</si>
  <si>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</si>
  <si>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</si>
  <si>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</si>
  <si>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</si>
  <si>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</si>
  <si>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</si>
  <si>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</si>
  <si>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</si>
  <si>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</si>
  <si>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</si>
  <si>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</si>
  <si>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</si>
  <si>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</si>
  <si>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</si>
  <si>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</si>
  <si>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</si>
  <si>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</si>
  <si>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</si>
  <si>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</si>
  <si>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</si>
  <si>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</si>
  <si>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</si>
  <si>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</si>
  <si>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</si>
  <si>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</si>
  <si>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</si>
  <si>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</si>
  <si>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</si>
  <si>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</si>
  <si>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</si>
  <si>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</si>
  <si>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</si>
  <si>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</si>
  <si>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</si>
  <si>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</si>
  <si>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</si>
  <si>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</si>
  <si>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</si>
  <si>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</si>
  <si>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</si>
  <si>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</si>
  <si>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</si>
  <si>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</si>
  <si>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</si>
  <si>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</si>
  <si>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</si>
  <si>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</si>
  <si>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</si>
  <si>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</si>
  <si>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</si>
  <si>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</si>
  <si>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</si>
  <si>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</si>
  <si>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</si>
  <si>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</si>
  <si>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</si>
  <si>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</si>
  <si>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</si>
  <si>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</si>
  <si>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</si>
  <si>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</si>
  <si>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</si>
  <si>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</si>
  <si>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</si>
  <si>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</si>
  <si>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</si>
  <si>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</si>
  <si>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</si>
  <si>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</si>
  <si>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</si>
  <si>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</si>
  <si>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</si>
  <si>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</si>
  <si>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</si>
  <si>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</si>
  <si>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</si>
  <si>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</si>
  <si>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</si>
  <si>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</si>
  <si>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</si>
  <si>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</si>
  <si>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</si>
  <si>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</si>
  <si>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</si>
  <si>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</si>
  <si>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</si>
  <si>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</si>
  <si>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</si>
  <si>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</si>
  <si>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</si>
  <si>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</si>
  <si>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</si>
  <si>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</si>
  <si>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</si>
  <si>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</si>
  <si>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</si>
  <si>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</si>
  <si>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</si>
  <si>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</si>
  <si>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</si>
  <si>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</si>
  <si>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</si>
  <si>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</si>
  <si>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</si>
  <si>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</si>
  <si>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</si>
  <si>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</si>
  <si>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</si>
  <si>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</si>
  <si>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</si>
  <si>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</si>
  <si>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</si>
  <si>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</si>
  <si>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</si>
  <si>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</si>
  <si>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</si>
  <si>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</si>
  <si>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</si>
  <si>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</si>
  <si>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</si>
  <si>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</si>
  <si>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</si>
  <si>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</si>
  <si>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</si>
  <si>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</si>
  <si>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</si>
  <si>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</si>
  <si>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</si>
  <si>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</si>
  <si>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</si>
  <si>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</si>
  <si>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</si>
  <si>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</si>
  <si>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</si>
  <si>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</si>
  <si>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</si>
  <si>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</si>
  <si>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</si>
  <si>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</si>
  <si>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</si>
  <si>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</si>
  <si>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</si>
  <si>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</si>
  <si>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</si>
  <si>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</si>
  <si>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</si>
  <si>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</si>
  <si>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</si>
  <si>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</si>
  <si>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</si>
  <si>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</si>
  <si>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</si>
  <si>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</si>
  <si>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</si>
  <si>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</si>
  <si>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</si>
  <si>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</si>
  <si>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</si>
  <si>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</si>
  <si>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</si>
  <si>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</si>
  <si>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</si>
  <si>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</si>
  <si>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</si>
  <si>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</si>
  <si>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</si>
  <si>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</si>
  <si>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</si>
  <si>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</si>
  <si>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</si>
  <si>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</si>
  <si>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</si>
  <si>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</si>
  <si>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</si>
  <si>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</si>
  <si>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</si>
  <si>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</si>
  <si>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</si>
  <si>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</si>
  <si>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</si>
  <si>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</si>
  <si>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</si>
  <si>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</si>
  <si>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</si>
  <si>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</si>
  <si>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</si>
  <si>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</si>
  <si>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</si>
  <si>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</si>
  <si>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</si>
  <si>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</si>
  <si>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</si>
  <si>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</si>
  <si>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</si>
  <si>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</si>
  <si>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</si>
  <si>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</si>
  <si>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</si>
  <si>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</si>
  <si>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</si>
  <si>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</si>
  <si>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</si>
  <si>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</si>
  <si>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</si>
  <si>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</si>
  <si>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</si>
  <si>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</si>
  <si>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</si>
  <si>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</si>
  <si>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</si>
  <si>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</si>
  <si>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</si>
  <si>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</si>
  <si>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</si>
  <si>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</si>
  <si>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</si>
  <si>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</si>
  <si>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</si>
  <si>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</si>
  <si>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</si>
  <si>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</si>
  <si>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</si>
  <si>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</si>
  <si>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</si>
  <si>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</si>
  <si>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</si>
  <si>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</si>
  <si>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</si>
  <si>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</si>
  <si>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</si>
  <si>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</si>
  <si>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</si>
  <si>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</si>
  <si>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</si>
  <si>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</si>
  <si>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</si>
  <si>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</si>
  <si>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</si>
  <si>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</si>
  <si>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</si>
  <si>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</si>
  <si>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</si>
  <si>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</si>
  <si>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</si>
  <si>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</si>
  <si>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</si>
  <si>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</si>
  <si>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</si>
  <si>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</si>
  <si>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</si>
  <si>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</si>
  <si>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</si>
  <si>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</si>
  <si>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</si>
  <si>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</si>
  <si>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</si>
  <si>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</si>
  <si>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</si>
  <si>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</si>
  <si>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</si>
  <si>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</si>
  <si>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</si>
  <si>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</si>
  <si>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</si>
  <si>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</si>
  <si>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</si>
  <si>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</si>
  <si>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</si>
  <si>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</si>
  <si>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</si>
  <si>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</si>
  <si>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</si>
  <si>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</si>
  <si>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</si>
  <si>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</si>
  <si>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</si>
  <si>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</si>
  <si>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</si>
  <si>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</si>
  <si>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</si>
  <si>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</si>
  <si>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</si>
  <si>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</si>
  <si>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</si>
  <si>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</si>
  <si>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</si>
  <si>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</si>
  <si>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</si>
  <si>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</si>
  <si>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</si>
  <si>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</si>
  <si>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</si>
  <si>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</si>
  <si>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</si>
  <si>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</si>
  <si>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</si>
  <si>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</si>
  <si>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</si>
  <si>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</si>
  <si>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</si>
  <si>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</si>
  <si>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</si>
  <si>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</si>
  <si>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</si>
  <si>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</si>
  <si>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</si>
  <si>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</si>
  <si>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</si>
  <si>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</si>
  <si>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</si>
  <si>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</si>
  <si>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</si>
  <si>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</si>
  <si>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</si>
  <si>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</si>
  <si>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</si>
  <si>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</si>
  <si>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</si>
  <si>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</si>
  <si>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</si>
  <si>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</si>
  <si>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</si>
  <si>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</si>
  <si>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</si>
  <si>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</si>
  <si>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</si>
  <si>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</si>
  <si>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</si>
  <si>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</si>
  <si>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</si>
  <si>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</si>
  <si>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</si>
  <si>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</si>
  <si>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</si>
  <si>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</si>
  <si>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</si>
  <si>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</si>
  <si>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</si>
  <si>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</si>
  <si>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</si>
  <si>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</si>
  <si>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</si>
  <si>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</si>
  <si>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</si>
  <si>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</si>
  <si>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</si>
  <si>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</si>
  <si>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</si>
  <si>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</si>
  <si>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</si>
  <si>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</si>
  <si>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</si>
  <si>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</si>
  <si>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</si>
  <si>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</si>
  <si>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</si>
  <si>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</si>
  <si>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</si>
  <si>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</si>
  <si>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</si>
  <si>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</si>
  <si>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</si>
  <si>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</si>
  <si>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</si>
  <si>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</si>
  <si>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</si>
  <si>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</si>
  <si>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</si>
  <si>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</si>
  <si>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</si>
  <si>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</si>
  <si>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</si>
  <si>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</si>
  <si>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</si>
  <si>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</si>
  <si>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</si>
  <si>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</si>
  <si>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</si>
  <si>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</si>
  <si>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</si>
  <si>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</si>
  <si>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</si>
  <si>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</si>
  <si>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</si>
  <si>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</si>
  <si>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</si>
  <si>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</si>
  <si>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</si>
  <si>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</si>
  <si>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</si>
  <si>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</si>
  <si>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</si>
  <si>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</si>
  <si>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</si>
  <si>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</si>
  <si>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</si>
  <si>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</si>
  <si>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</si>
  <si>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</si>
  <si>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</si>
  <si>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</si>
  <si>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</si>
  <si>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</si>
  <si>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</si>
  <si>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</si>
  <si>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</si>
  <si>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</si>
  <si>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</si>
  <si>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</si>
  <si>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</si>
  <si>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</si>
  <si>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</si>
  <si>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</si>
  <si>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</si>
  <si>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</si>
  <si>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</si>
  <si>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</si>
  <si>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</si>
  <si>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</si>
  <si>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</si>
  <si>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</si>
  <si>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</si>
  <si>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</si>
  <si>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</si>
  <si>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</si>
  <si>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</si>
  <si>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</si>
  <si>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</si>
  <si>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</si>
  <si>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</si>
  <si>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</si>
  <si>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</si>
  <si>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</si>
  <si>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</si>
  <si>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</si>
  <si>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</si>
  <si>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</si>
  <si>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</si>
  <si>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</si>
  <si>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</si>
  <si>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</si>
  <si>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</si>
  <si>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</si>
  <si>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</si>
  <si>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</si>
  <si>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</si>
  <si>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</si>
  <si>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</si>
  <si>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</si>
  <si>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</si>
  <si>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</si>
  <si>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</si>
  <si>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</si>
  <si>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</si>
  <si>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</si>
  <si>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</si>
  <si>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</si>
  <si>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</si>
  <si>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</si>
  <si>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</si>
  <si>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</si>
  <si>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</si>
  <si>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</si>
  <si>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</si>
  <si>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</si>
  <si>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</si>
  <si>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</si>
  <si>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</si>
  <si>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</si>
  <si>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</si>
  <si>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</si>
  <si>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</si>
  <si>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</si>
  <si>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</si>
  <si>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</si>
  <si>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</si>
  <si>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</si>
  <si>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</si>
  <si>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</si>
  <si>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</si>
  <si>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</si>
  <si>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</si>
  <si>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</si>
  <si>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</si>
  <si>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</si>
  <si>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</si>
  <si>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</si>
  <si>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</si>
  <si>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</si>
  <si>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</si>
  <si>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</si>
  <si>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</si>
  <si>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</si>
  <si>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</si>
  <si>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</si>
  <si>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</si>
  <si>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</si>
  <si>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</si>
  <si>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</si>
  <si>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</si>
  <si>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</si>
  <si>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</si>
  <si>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</si>
  <si>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</si>
  <si>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</si>
  <si>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</si>
  <si>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</si>
  <si>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</si>
  <si>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</si>
  <si>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</si>
  <si>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</si>
  <si>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</si>
  <si>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</si>
  <si>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</si>
  <si>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</si>
  <si>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</si>
  <si>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</si>
  <si>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</si>
  <si>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</si>
  <si>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</si>
  <si>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</si>
  <si>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</si>
  <si>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</si>
  <si>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</si>
  <si>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</si>
  <si>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</si>
  <si>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</si>
  <si>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</si>
  <si>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</si>
  <si>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</si>
  <si>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</si>
  <si>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</si>
  <si>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</si>
  <si>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</si>
  <si>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</si>
  <si>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</si>
  <si>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</si>
  <si>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</si>
  <si>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</si>
  <si>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</si>
  <si>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</si>
  <si>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</si>
  <si>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</si>
  <si>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</si>
  <si>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</si>
  <si>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</si>
  <si>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</si>
  <si>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</si>
  <si>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</si>
  <si>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</si>
  <si>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</si>
  <si>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</si>
  <si>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</si>
  <si>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</si>
  <si>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</si>
  <si>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</si>
  <si>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</si>
  <si>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</si>
  <si>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</si>
  <si>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</si>
  <si>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</si>
  <si>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</si>
  <si>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</si>
  <si>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</si>
  <si>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</si>
  <si>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</si>
  <si>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</si>
  <si>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</si>
  <si>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</si>
  <si>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</si>
  <si>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</si>
  <si>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</si>
  <si>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</si>
  <si>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</si>
  <si>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</si>
  <si>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</si>
  <si>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</si>
  <si>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</si>
  <si>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</si>
  <si>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</si>
  <si>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</si>
  <si>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</si>
  <si>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</si>
  <si>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</si>
  <si>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</si>
  <si>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</si>
  <si>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</si>
  <si>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</si>
  <si>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</si>
  <si>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</si>
  <si>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</si>
  <si>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</si>
  <si>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</si>
  <si>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</si>
  <si>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</si>
  <si>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</si>
  <si>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</si>
  <si>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</si>
  <si>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</si>
  <si>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</si>
  <si>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</si>
  <si>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</si>
  <si>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</si>
  <si>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</si>
  <si>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</si>
  <si>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</si>
  <si>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</si>
  <si>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</si>
  <si>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</si>
  <si>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</si>
  <si>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</si>
  <si>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</si>
  <si>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</si>
  <si>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</si>
  <si>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</si>
  <si>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</si>
  <si>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</si>
  <si>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</si>
  <si>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</si>
  <si>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</si>
  <si>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</si>
  <si>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</si>
  <si>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</si>
  <si>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</si>
  <si>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</si>
  <si>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</si>
  <si>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</si>
  <si>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</si>
  <si>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</si>
  <si>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</si>
  <si>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</si>
  <si>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</si>
  <si>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</si>
  <si>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</si>
  <si>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</si>
  <si>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</si>
  <si>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</si>
  <si>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</si>
  <si>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</si>
  <si>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</si>
  <si>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</si>
  <si>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</si>
  <si>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</si>
  <si>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</si>
  <si>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</si>
  <si>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</si>
  <si>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</si>
  <si>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</si>
  <si>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</si>
  <si>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</si>
  <si>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</si>
  <si>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</si>
  <si>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</si>
  <si>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</si>
  <si>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</si>
  <si>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</si>
  <si>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</si>
  <si>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</si>
  <si>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</si>
  <si>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</si>
  <si>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</si>
  <si>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</si>
  <si>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</si>
  <si>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</si>
  <si>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</si>
  <si>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</si>
  <si>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</si>
  <si>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</si>
  <si>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</si>
  <si>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</si>
  <si>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</si>
  <si>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</si>
  <si>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</si>
  <si>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</si>
  <si>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</si>
  <si>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</si>
  <si>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</si>
  <si>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</si>
  <si>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</si>
  <si>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</si>
  <si>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</si>
  <si>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</si>
  <si>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</si>
  <si>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</si>
  <si>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</si>
  <si>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</si>
  <si>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</si>
  <si>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</si>
  <si>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</si>
  <si>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</si>
  <si>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</si>
  <si>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</si>
  <si>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</si>
  <si>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</si>
  <si>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</si>
  <si>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</si>
  <si>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</si>
  <si>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</si>
  <si>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</si>
  <si>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</si>
  <si>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</si>
  <si>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</si>
  <si>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</si>
  <si>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</si>
  <si>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</si>
  <si>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</si>
  <si>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</si>
  <si>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</si>
  <si>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</si>
  <si>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</si>
  <si>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</si>
  <si>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</si>
  <si>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</si>
  <si>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</si>
  <si>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</si>
  <si>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</si>
  <si>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</si>
  <si>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</si>
  <si>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</si>
  <si>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</si>
  <si>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</si>
  <si>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</si>
  <si>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</si>
  <si>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</si>
  <si>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</si>
  <si>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</si>
  <si>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</si>
  <si>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</si>
  <si>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</si>
  <si>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</si>
  <si>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</si>
  <si>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</si>
  <si>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</si>
  <si>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</si>
  <si>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</si>
  <si>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</si>
  <si>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</si>
  <si>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</si>
  <si>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</si>
  <si>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</si>
  <si>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</si>
  <si>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</si>
  <si>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</si>
  <si>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</si>
  <si>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</si>
  <si>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</si>
  <si>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</si>
  <si>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</si>
  <si>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</si>
  <si>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</si>
  <si>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</si>
  <si>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</si>
  <si>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</si>
  <si>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</si>
  <si>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</si>
  <si>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</si>
  <si>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</si>
  <si>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</si>
  <si>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</si>
  <si>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</si>
  <si>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</si>
  <si>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</si>
  <si>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</si>
  <si>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</si>
  <si>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</si>
  <si>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</si>
  <si>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</si>
  <si>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</si>
  <si>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</si>
  <si>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</si>
  <si>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</si>
  <si>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</si>
  <si>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</si>
  <si>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</si>
  <si>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</si>
  <si>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</si>
  <si>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</si>
  <si>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</si>
  <si>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</si>
  <si>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</si>
  <si>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</si>
  <si>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</si>
  <si>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</si>
  <si>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</si>
  <si>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</si>
  <si>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</si>
  <si>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</si>
  <si>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</si>
  <si>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</si>
  <si>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</si>
  <si>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</si>
  <si>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</si>
  <si>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</si>
  <si>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</si>
  <si>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</si>
  <si>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</si>
  <si>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</si>
  <si>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</si>
  <si>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</si>
  <si>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</si>
  <si>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</si>
  <si>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</si>
  <si>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</si>
  <si>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</si>
  <si>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</si>
  <si>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</si>
  <si>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</si>
  <si>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</si>
  <si>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</si>
  <si>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</si>
  <si>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</si>
  <si>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</si>
  <si>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</si>
  <si>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</si>
  <si>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</si>
  <si>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</si>
  <si>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</si>
  <si>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</si>
  <si>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</si>
  <si>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</si>
  <si>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</si>
  <si>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</si>
  <si>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</si>
  <si>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</si>
  <si>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</si>
  <si>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</si>
  <si>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</si>
  <si>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</si>
  <si>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</si>
  <si>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</si>
  <si>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</si>
  <si>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</si>
  <si>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</si>
  <si>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</si>
  <si>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</si>
  <si>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</si>
  <si>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</si>
  <si>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</si>
  <si>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</si>
  <si>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</si>
  <si>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</si>
  <si>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</si>
  <si>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</si>
  <si>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</si>
  <si>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</si>
  <si>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</si>
  <si>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</si>
  <si>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</si>
  <si>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</si>
  <si>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</si>
  <si>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</si>
  <si>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</si>
  <si>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</si>
  <si>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</si>
  <si>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</si>
  <si>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</si>
  <si>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</si>
  <si>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</si>
  <si>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</si>
  <si>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</si>
  <si>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</si>
  <si>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</si>
  <si>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</si>
  <si>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</si>
  <si>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</si>
  <si>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</si>
  <si>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</si>
  <si>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</si>
  <si>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</si>
  <si>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</si>
  <si>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</si>
  <si>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</si>
  <si>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</si>
  <si>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</si>
  <si>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</si>
  <si>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</si>
  <si>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</si>
  <si>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</si>
  <si>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</si>
  <si>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</si>
  <si>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</si>
  <si>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</si>
  <si>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</si>
  <si>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</si>
  <si>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</si>
  <si>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</si>
  <si>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</si>
  <si>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</si>
  <si>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</si>
  <si>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</si>
  <si>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</si>
  <si>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</si>
  <si>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</si>
  <si>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</si>
  <si>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</si>
  <si>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</si>
  <si>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</si>
  <si>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</si>
  <si>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</si>
  <si>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</si>
  <si>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</si>
  <si>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</si>
  <si>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</si>
  <si>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</si>
  <si>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</si>
  <si>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</si>
  <si>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</si>
  <si>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</si>
  <si>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</si>
  <si>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</si>
  <si>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</si>
  <si>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</si>
  <si>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</si>
  <si>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</si>
  <si>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</si>
  <si>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</si>
  <si>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</si>
  <si>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</si>
  <si>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</si>
  <si>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</si>
  <si>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</si>
  <si>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</si>
  <si>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</si>
  <si>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</si>
  <si>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</si>
  <si>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</si>
  <si>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</si>
  <si>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</si>
  <si>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</si>
  <si>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</si>
  <si>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</si>
  <si>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</si>
  <si>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</si>
  <si>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</si>
  <si>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</si>
  <si>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</si>
  <si>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</si>
  <si>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</si>
  <si>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</si>
  <si>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</si>
  <si>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</si>
  <si>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</si>
  <si>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</si>
  <si>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</si>
  <si>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</si>
  <si>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</si>
  <si>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</si>
  <si>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</si>
  <si>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</si>
  <si>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</si>
  <si>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</si>
  <si>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</si>
  <si>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</si>
  <si>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</si>
  <si>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</si>
  <si>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</si>
  <si>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</si>
  <si>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</si>
  <si>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</si>
  <si>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</si>
  <si>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</si>
  <si>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</si>
  <si>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</si>
  <si>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</si>
  <si>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</si>
  <si>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</si>
  <si>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</si>
  <si>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</si>
  <si>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</si>
  <si>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</si>
  <si>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</si>
  <si>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</si>
  <si>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</si>
  <si>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</si>
  <si>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</si>
  <si>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</si>
  <si>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</si>
  <si>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</si>
  <si>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</si>
  <si>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</si>
  <si>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</si>
  <si>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</si>
  <si>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</si>
  <si>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</si>
  <si>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</si>
  <si>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</si>
  <si>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</si>
  <si>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</si>
  <si>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</si>
  <si>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</si>
  <si>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</si>
  <si>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</si>
  <si>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</si>
  <si>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</si>
  <si>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</si>
  <si>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</si>
  <si>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</si>
  <si>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</si>
  <si>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</si>
  <si>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</si>
  <si>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</si>
  <si>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</si>
  <si>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</si>
  <si>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</si>
  <si>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</si>
  <si>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</si>
  <si>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</si>
  <si>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</si>
  <si>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</si>
  <si>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</si>
  <si>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</si>
  <si>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</si>
  <si>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</si>
  <si>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</si>
  <si>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</si>
  <si>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</si>
  <si>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</si>
  <si>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</si>
  <si>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</si>
  <si>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</si>
  <si>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</si>
  <si>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</si>
  <si>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</si>
  <si>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</si>
  <si>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</si>
  <si>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</si>
  <si>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</si>
  <si>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</si>
  <si>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</si>
  <si>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</si>
  <si>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</si>
  <si>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</si>
  <si>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</si>
  <si>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</si>
  <si>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</si>
  <si>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</si>
  <si>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</si>
  <si>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</si>
  <si>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</si>
  <si>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</si>
  <si>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</si>
  <si>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</si>
  <si>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</si>
  <si>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</si>
  <si>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</si>
  <si>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</si>
  <si>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</si>
  <si>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</si>
  <si>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</si>
  <si>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</si>
  <si>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</si>
  <si>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</si>
  <si>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</si>
  <si>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</si>
  <si>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</si>
  <si>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</si>
  <si>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</si>
  <si>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</si>
  <si>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</si>
  <si>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</si>
  <si>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</si>
  <si>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</si>
  <si>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</si>
  <si>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</si>
  <si>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</si>
  <si>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</si>
  <si>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</si>
  <si>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</si>
  <si>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</si>
  <si>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</si>
  <si>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</si>
  <si>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</si>
  <si>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</si>
  <si>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</si>
  <si>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</si>
  <si>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</si>
  <si>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</si>
  <si>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</si>
  <si>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</si>
  <si>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</si>
  <si>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</si>
  <si>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</si>
  <si>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</si>
  <si>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</si>
  <si>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</si>
  <si>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</si>
  <si>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</si>
  <si>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</si>
  <si>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</si>
  <si>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</si>
  <si>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</si>
  <si>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</si>
  <si>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</si>
  <si>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</si>
  <si>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</si>
  <si>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</si>
  <si>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</si>
  <si>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</si>
  <si>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</si>
  <si>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</si>
  <si>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</si>
  <si>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</si>
  <si>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</si>
  <si>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</si>
  <si>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</si>
  <si>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</si>
  <si>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</si>
  <si>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</si>
  <si>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</si>
  <si>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</si>
  <si>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</si>
  <si>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</si>
  <si>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</si>
  <si>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</si>
  <si>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</si>
  <si>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</si>
  <si>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</si>
  <si>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</si>
  <si>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</si>
  <si>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</si>
  <si>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</si>
  <si>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</si>
  <si>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</si>
  <si>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</si>
  <si>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</si>
  <si>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</si>
  <si>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</si>
  <si>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</si>
  <si>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</si>
  <si>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</si>
  <si>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</si>
  <si>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</si>
  <si>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</si>
  <si>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</si>
  <si>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</si>
  <si>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</si>
  <si>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</si>
  <si>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</si>
  <si>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</si>
  <si>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</si>
  <si>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</si>
  <si>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</si>
  <si>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</si>
  <si>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</si>
  <si>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</si>
  <si>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</si>
  <si>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</si>
  <si>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</si>
  <si>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</si>
  <si>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</si>
  <si>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</si>
  <si>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</si>
  <si>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</si>
  <si>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</si>
  <si>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</si>
  <si>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</si>
  <si>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</si>
  <si>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</si>
  <si>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</si>
  <si>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</si>
  <si>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</si>
  <si>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</si>
  <si>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</si>
  <si>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</si>
  <si>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</si>
  <si>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</si>
  <si>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</si>
  <si>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</si>
  <si>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</si>
  <si>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</si>
  <si>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</si>
  <si>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</si>
  <si>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</si>
  <si>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</si>
  <si>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</si>
  <si>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</si>
  <si>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</si>
  <si>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</si>
  <si>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</si>
  <si>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</si>
  <si>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</si>
  <si>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</si>
  <si>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</si>
  <si>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</si>
  <si>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</si>
  <si>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</si>
  <si>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</si>
  <si>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</si>
  <si>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</si>
  <si>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</si>
  <si>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</si>
  <si>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</si>
  <si>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</si>
  <si>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</si>
  <si>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</si>
  <si>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</si>
  <si>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</si>
  <si>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</si>
  <si>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</si>
  <si>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</si>
  <si>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</si>
  <si>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</si>
  <si>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</si>
  <si>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</si>
  <si>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</si>
  <si>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</si>
  <si>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</si>
  <si>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</si>
  <si>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</si>
  <si>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</si>
  <si>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</si>
  <si>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</si>
  <si>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</si>
  <si>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</si>
  <si>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</si>
  <si>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</si>
  <si>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</si>
  <si>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</si>
  <si>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</si>
  <si>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</si>
  <si>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</si>
  <si>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</si>
  <si>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</si>
  <si>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</si>
  <si>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</si>
  <si>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</si>
  <si>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</si>
  <si>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</si>
  <si>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</si>
  <si>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</si>
  <si>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</si>
  <si>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</si>
  <si>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</si>
  <si>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</si>
  <si>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</si>
  <si>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</si>
  <si>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</si>
  <si>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</si>
  <si>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</si>
  <si>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</si>
  <si>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</si>
  <si>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</si>
  <si>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</si>
  <si>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</si>
  <si>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</si>
  <si>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</si>
  <si>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</si>
  <si>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</si>
  <si>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</si>
  <si>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</si>
  <si>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</si>
  <si>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</si>
  <si>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</si>
  <si>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</si>
  <si>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</si>
  <si>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</si>
  <si>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</si>
  <si>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</si>
  <si>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</si>
  <si>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</si>
  <si>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</si>
  <si>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</si>
  <si>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</si>
  <si>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</si>
  <si>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</si>
  <si>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</si>
  <si>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</si>
  <si>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</si>
  <si>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</si>
  <si>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</si>
  <si>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</si>
  <si>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</si>
  <si>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</si>
  <si>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</si>
  <si>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</si>
  <si>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</si>
  <si>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</si>
  <si>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</si>
  <si>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</si>
  <si>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</si>
  <si>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</si>
  <si>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</si>
  <si>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</si>
  <si>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</si>
  <si>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</si>
  <si>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</si>
  <si>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</si>
  <si>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</si>
  <si>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</si>
  <si>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</si>
  <si>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</si>
  <si>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</si>
  <si>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</si>
  <si>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</si>
  <si>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</si>
  <si>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</si>
  <si>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</si>
  <si>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</si>
  <si>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</si>
  <si>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</si>
  <si>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</si>
  <si>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</si>
  <si>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</si>
  <si>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</si>
  <si>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</si>
  <si>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</si>
  <si>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</si>
  <si>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</si>
  <si>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</si>
  <si>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</si>
  <si>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</si>
  <si>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</si>
  <si>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</si>
  <si>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</si>
  <si>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</si>
  <si>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</si>
  <si>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</si>
  <si>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</si>
  <si>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</si>
  <si>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</si>
  <si>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</si>
  <si>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</si>
  <si>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</si>
  <si>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</si>
  <si>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</si>
  <si>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</si>
  <si>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</si>
  <si>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</si>
  <si>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</si>
  <si>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</si>
  <si>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</si>
  <si>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</si>
  <si>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</si>
  <si>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</si>
  <si>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</si>
  <si>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</si>
  <si>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</si>
  <si>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</si>
  <si>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</si>
  <si>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</si>
  <si>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</si>
  <si>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</si>
  <si>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</si>
  <si>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</si>
  <si>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</si>
  <si>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</si>
  <si>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</si>
  <si>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</si>
  <si>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</si>
  <si>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</si>
  <si>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</si>
  <si>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</si>
  <si>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</si>
  <si>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</si>
  <si>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</si>
  <si>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</si>
  <si>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</si>
  <si>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</si>
  <si>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</si>
  <si>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</si>
  <si>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</si>
  <si>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</si>
  <si>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</si>
  <si>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</si>
  <si>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</si>
  <si>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</si>
  <si>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</si>
  <si>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</si>
  <si>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</si>
  <si>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</si>
  <si>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</si>
  <si>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</si>
  <si>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</si>
  <si>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</si>
  <si>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</si>
  <si>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</si>
  <si>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</si>
  <si>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</si>
  <si>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</si>
  <si>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</si>
  <si>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</si>
  <si>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</si>
  <si>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</si>
  <si>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</si>
  <si>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</si>
  <si>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</si>
  <si>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</si>
  <si>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</si>
  <si>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</si>
  <si>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</si>
  <si>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</si>
  <si>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</si>
  <si>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</si>
  <si>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</si>
  <si>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</si>
  <si>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</si>
  <si>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</si>
  <si>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</si>
  <si>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</si>
  <si>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</si>
  <si>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</si>
  <si>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</si>
  <si>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</si>
  <si>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</si>
  <si>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</si>
  <si>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</si>
  <si>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</si>
  <si>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</si>
  <si>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</si>
  <si>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</si>
  <si>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</si>
  <si>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</si>
  <si>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</si>
  <si>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</si>
  <si>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</si>
  <si>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</si>
  <si>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</si>
  <si>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</si>
  <si>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</si>
  <si>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</si>
  <si>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</si>
  <si>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</si>
  <si>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</si>
  <si>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</si>
  <si>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</si>
  <si>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</si>
  <si>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</si>
  <si>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</si>
  <si>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</si>
  <si>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</si>
  <si>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</si>
  <si>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</si>
  <si>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</si>
  <si>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</si>
  <si>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</si>
  <si>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</si>
  <si>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</si>
  <si>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</si>
  <si>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</si>
  <si>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</si>
  <si>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</si>
  <si>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</si>
  <si>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</si>
  <si>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</si>
  <si>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</si>
  <si>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</si>
  <si>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</si>
  <si>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</si>
  <si>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</si>
  <si>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</si>
  <si>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</si>
  <si>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</si>
  <si>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</si>
  <si>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</si>
  <si>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</si>
  <si>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</si>
  <si>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</si>
  <si>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</si>
  <si>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</si>
  <si>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</si>
  <si>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</si>
  <si>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</si>
  <si>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</si>
  <si>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</si>
  <si>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</si>
  <si>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</si>
  <si>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</si>
  <si>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</si>
  <si>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</si>
  <si>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</si>
  <si>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</si>
  <si>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</si>
  <si>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</si>
  <si>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</si>
  <si>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</si>
  <si>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</si>
  <si>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</si>
  <si>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</si>
  <si>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</si>
  <si>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</si>
  <si>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</si>
  <si>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</si>
  <si>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</si>
  <si>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</si>
  <si>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</si>
  <si>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</si>
  <si>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</si>
  <si>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</si>
  <si>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</si>
  <si>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</si>
  <si>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</si>
  <si>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</si>
  <si>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</si>
  <si>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</si>
  <si>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</si>
  <si>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</si>
  <si>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</si>
  <si>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</si>
  <si>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</si>
  <si>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</si>
  <si>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</si>
  <si>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</si>
  <si>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</si>
  <si>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</si>
  <si>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</si>
  <si>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</si>
  <si>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</si>
  <si>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</si>
  <si>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</si>
  <si>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</si>
  <si>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</si>
  <si>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</si>
  <si>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</si>
  <si>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</si>
  <si>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</si>
  <si>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</si>
  <si>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</si>
  <si>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</si>
  <si>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</si>
  <si>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</si>
  <si>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</si>
  <si>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</si>
  <si>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</si>
  <si>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</si>
  <si>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</si>
  <si>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</si>
  <si>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</si>
  <si>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</si>
  <si>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</si>
  <si>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</si>
  <si>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</si>
  <si>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</si>
  <si>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</si>
  <si>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</si>
  <si>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</si>
  <si>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</si>
  <si>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</si>
  <si>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</si>
  <si>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</si>
  <si>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</si>
  <si>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</si>
  <si>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</si>
  <si>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</si>
  <si>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</si>
  <si>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</si>
  <si>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</si>
  <si>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</si>
  <si>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</si>
  <si>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</si>
  <si>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</si>
  <si>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</si>
  <si>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</si>
  <si>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</si>
  <si>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</si>
  <si>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</si>
  <si>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</si>
  <si>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</si>
  <si>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</si>
  <si>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</si>
  <si>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</si>
  <si>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</si>
  <si>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</si>
  <si>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</si>
  <si>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</si>
  <si>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</si>
  <si>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</si>
  <si>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</si>
  <si>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</si>
  <si>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</si>
  <si>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</si>
  <si>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</si>
  <si>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</si>
  <si>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</si>
  <si>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</si>
  <si>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</si>
  <si>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</si>
  <si>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</si>
  <si>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</si>
  <si>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</si>
  <si>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</si>
  <si>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</si>
  <si>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</si>
  <si>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</si>
  <si>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</si>
  <si>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</si>
  <si>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</si>
  <si>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</si>
  <si>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</si>
  <si>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</si>
  <si>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</si>
  <si>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</si>
  <si>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</si>
  <si>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</si>
  <si>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</si>
  <si>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</si>
  <si>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</si>
  <si>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</si>
  <si>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</si>
  <si>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</si>
  <si>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</si>
  <si>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</si>
  <si>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</si>
  <si>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</si>
  <si>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</si>
  <si>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</si>
  <si>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</si>
  <si>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</si>
  <si>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</si>
  <si>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</si>
  <si>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</si>
  <si>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</si>
  <si>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</si>
  <si>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</si>
  <si>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</si>
  <si>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</si>
  <si>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</si>
  <si>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</si>
  <si>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</si>
  <si>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</si>
  <si>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</si>
  <si>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</si>
  <si>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</si>
  <si>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</si>
  <si>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</si>
  <si>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</si>
  <si>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</si>
  <si>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</si>
  <si>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</si>
  <si>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</si>
  <si>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</si>
  <si>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</si>
  <si>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</si>
  <si>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</si>
  <si>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</si>
  <si>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</si>
  <si>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</si>
  <si>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</si>
  <si>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</si>
  <si>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</si>
  <si>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</si>
  <si>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</si>
  <si>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</si>
  <si>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</si>
  <si>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</si>
  <si>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</si>
  <si>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</si>
  <si>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</si>
  <si>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</si>
  <si>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</si>
  <si>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</si>
  <si>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</si>
  <si>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</si>
  <si>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</si>
  <si>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</si>
  <si>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</si>
  <si>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</si>
  <si>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</si>
  <si>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</si>
  <si>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</si>
  <si>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</si>
  <si>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</si>
  <si>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</si>
  <si>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</si>
  <si>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</si>
  <si>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</si>
  <si>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</si>
  <si>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</si>
  <si>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</si>
  <si>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</si>
  <si>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</si>
  <si>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</si>
  <si>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</si>
  <si>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</si>
  <si>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</si>
  <si>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</si>
  <si>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</si>
  <si>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</si>
  <si>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</si>
  <si>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</si>
  <si>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</si>
  <si>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</si>
  <si>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</si>
  <si>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</si>
  <si>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</si>
  <si>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</si>
  <si>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</si>
  <si>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</si>
  <si>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</si>
  <si>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</si>
  <si>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</si>
  <si>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</si>
  <si>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</si>
  <si>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</si>
  <si>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</si>
  <si>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</si>
  <si>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</si>
  <si>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</si>
  <si>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</si>
  <si>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</si>
  <si>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</si>
  <si>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</si>
  <si>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</si>
  <si>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</si>
  <si>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</si>
  <si>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</si>
  <si>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</si>
  <si>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</si>
  <si>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</si>
  <si>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</si>
  <si>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</si>
  <si>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</si>
  <si>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</si>
  <si>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</si>
  <si>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</si>
  <si>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</si>
  <si>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</si>
  <si>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</si>
  <si>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</si>
  <si>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</si>
  <si>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</si>
  <si>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</si>
  <si>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</si>
  <si>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</si>
  <si>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</si>
  <si>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</si>
  <si>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</si>
  <si>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</si>
  <si>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</si>
  <si>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</si>
  <si>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</si>
  <si>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</si>
  <si>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</si>
  <si>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</si>
  <si>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</si>
  <si>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</si>
  <si>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</si>
  <si>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</si>
  <si>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</si>
  <si>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</si>
  <si>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</si>
  <si>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</si>
  <si>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</si>
  <si>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</si>
  <si>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</si>
  <si>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</si>
  <si>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</si>
  <si>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</si>
  <si>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</si>
  <si>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</si>
  <si>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</si>
  <si>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</si>
  <si>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</si>
  <si>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</si>
  <si>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</si>
  <si>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</si>
  <si>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</si>
  <si>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</si>
  <si>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</si>
  <si>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</si>
  <si>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</si>
  <si>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</si>
  <si>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</si>
  <si>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</si>
  <si>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</si>
  <si>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</si>
  <si>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</si>
  <si>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</si>
  <si>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</si>
  <si>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</si>
  <si>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</si>
  <si>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</si>
  <si>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</si>
  <si>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</si>
  <si>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</si>
  <si>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</si>
  <si>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</si>
  <si>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</si>
  <si>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</si>
  <si>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</si>
  <si>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</si>
  <si>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</si>
  <si>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</si>
  <si>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</si>
  <si>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</si>
  <si>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</si>
  <si>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</si>
  <si>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</si>
  <si>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</si>
  <si>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</si>
  <si>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</si>
  <si>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</si>
  <si>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</si>
  <si>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</si>
  <si>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</si>
  <si>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</si>
  <si>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</si>
  <si>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</si>
  <si>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</si>
  <si>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</si>
  <si>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</si>
  <si>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</si>
  <si>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</si>
  <si>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</si>
  <si>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</si>
  <si>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</si>
  <si>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</si>
  <si>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</si>
  <si>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</si>
  <si>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</si>
  <si>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</si>
  <si>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</si>
  <si>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</si>
  <si>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</si>
  <si>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</si>
  <si>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</si>
  <si>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</si>
  <si>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</si>
  <si>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</si>
  <si>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</si>
  <si>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</si>
  <si>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</si>
  <si>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</si>
  <si>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</si>
  <si>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</si>
  <si>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</si>
  <si>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</si>
  <si>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</si>
  <si>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</si>
  <si>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</si>
  <si>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</si>
  <si>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</si>
  <si>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</si>
  <si>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</si>
  <si>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</si>
  <si>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</si>
  <si>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</si>
  <si>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</si>
  <si>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</si>
  <si>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</si>
  <si>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</si>
  <si>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</si>
  <si>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</si>
  <si>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</si>
  <si>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</si>
  <si>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</si>
  <si>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</si>
  <si>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</si>
  <si>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</si>
  <si>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</si>
  <si>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</si>
  <si>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</si>
  <si>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</si>
  <si>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</si>
  <si>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</si>
  <si>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</si>
  <si>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</si>
  <si>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</si>
  <si>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</si>
  <si>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</si>
  <si>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</si>
  <si>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</si>
  <si>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</si>
  <si>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</si>
  <si>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</si>
  <si>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</si>
  <si>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</si>
  <si>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</si>
  <si>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</si>
  <si>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</si>
  <si>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</si>
  <si>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</si>
  <si>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</si>
  <si>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</si>
  <si>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</si>
  <si>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</si>
  <si>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</si>
  <si>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</si>
  <si>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</si>
  <si>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</si>
  <si>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</si>
  <si>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</si>
  <si>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</si>
  <si>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</si>
  <si>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</si>
  <si>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</si>
  <si>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</si>
  <si>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</si>
  <si>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</si>
  <si>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</si>
  <si>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</si>
  <si>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</si>
  <si>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</si>
  <si>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</si>
  <si>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</si>
  <si>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</si>
  <si>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</si>
  <si>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</si>
  <si>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</si>
  <si>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</si>
  <si>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</si>
  <si>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</si>
  <si>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</si>
  <si>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</si>
  <si>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</si>
  <si>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</si>
  <si>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</si>
  <si>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</si>
  <si>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</si>
  <si>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</si>
  <si>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</si>
  <si>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</si>
  <si>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</si>
  <si>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</si>
  <si>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</si>
  <si>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</si>
  <si>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</si>
  <si>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</si>
  <si>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</si>
  <si>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</si>
  <si>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</si>
  <si>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</si>
  <si>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</si>
  <si>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</si>
  <si>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</si>
  <si>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</si>
  <si>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</si>
  <si>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</si>
  <si>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</si>
  <si>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</si>
  <si>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</si>
  <si>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</si>
  <si>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</si>
  <si>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</si>
  <si>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</si>
  <si>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</si>
  <si>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</si>
  <si>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</si>
  <si>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</si>
  <si>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</si>
  <si>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</si>
  <si>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</si>
  <si>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</si>
  <si>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</si>
  <si>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</si>
  <si>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</si>
  <si>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</si>
  <si>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</si>
  <si>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</si>
  <si>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</si>
  <si>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</si>
  <si>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</si>
  <si>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</si>
  <si>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</si>
  <si>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</si>
  <si>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</si>
  <si>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</si>
  <si>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</si>
  <si>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</si>
  <si>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</si>
  <si>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</si>
  <si>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</si>
  <si>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</si>
  <si>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</si>
  <si>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</si>
  <si>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</si>
  <si>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</si>
  <si>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</si>
  <si>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</si>
  <si>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</si>
  <si>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</si>
  <si>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</si>
  <si>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</si>
  <si>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</si>
  <si>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</si>
  <si>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</si>
  <si>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</si>
  <si>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</si>
  <si>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</si>
  <si>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</si>
  <si>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</si>
  <si>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</si>
  <si>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</si>
  <si>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</si>
  <si>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</si>
  <si>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</si>
  <si>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</si>
  <si>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</si>
  <si>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</si>
  <si>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</si>
  <si>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</si>
  <si>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</si>
  <si>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</si>
  <si>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</si>
  <si>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</si>
  <si>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</si>
  <si>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</si>
  <si>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</si>
  <si>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</si>
  <si>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</si>
  <si>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</si>
  <si>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</si>
  <si>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</si>
  <si>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</si>
  <si>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</si>
  <si>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</si>
  <si>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</si>
  <si>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</si>
  <si>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</si>
  <si>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</si>
  <si>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</si>
  <si>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</si>
  <si>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</si>
  <si>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</si>
  <si>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</si>
  <si>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</si>
  <si>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</si>
  <si>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</si>
  <si>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</si>
  <si>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</si>
  <si>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</si>
  <si>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</si>
  <si>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</si>
  <si>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</si>
  <si>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</si>
  <si>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</si>
  <si>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</si>
  <si>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</si>
  <si>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</si>
  <si>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</si>
  <si>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</si>
  <si>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</si>
  <si>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</si>
  <si>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</si>
  <si>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</si>
  <si>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</si>
  <si>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</si>
  <si>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</si>
  <si>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</si>
  <si>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</si>
  <si>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</si>
  <si>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</si>
  <si>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</si>
  <si>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</si>
  <si>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</si>
  <si>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</si>
  <si>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</si>
  <si>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</si>
  <si>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</si>
  <si>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</si>
  <si>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</si>
  <si>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</si>
  <si>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</si>
  <si>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</si>
  <si>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</si>
  <si>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</si>
  <si>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</si>
  <si>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</si>
  <si>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</si>
  <si>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</si>
  <si>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</si>
  <si>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</si>
  <si>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</si>
  <si>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</si>
  <si>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</si>
  <si>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</si>
  <si>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</si>
  <si>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</si>
  <si>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</si>
  <si>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</si>
  <si>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</si>
  <si>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</si>
  <si>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</si>
  <si>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</si>
  <si>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</si>
  <si>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</si>
  <si>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</si>
  <si>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</si>
  <si>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</si>
  <si>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</si>
  <si>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</si>
  <si>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</si>
  <si>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</si>
  <si>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</si>
  <si>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</si>
  <si>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</si>
  <si>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</si>
  <si>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</si>
  <si>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</si>
  <si>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</si>
  <si>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</si>
  <si>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</si>
  <si>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</si>
  <si>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</si>
  <si>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</si>
  <si>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</si>
  <si>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</si>
  <si>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</si>
  <si>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</si>
  <si>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</si>
  <si>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</si>
  <si>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</si>
  <si>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</si>
  <si>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</si>
  <si>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</si>
  <si>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</si>
  <si>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</si>
  <si>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</si>
  <si>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</si>
  <si>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</si>
  <si>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</si>
  <si>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</si>
  <si>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</si>
  <si>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</si>
  <si>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</si>
  <si>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</si>
  <si>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</si>
  <si>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</si>
  <si>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</si>
  <si>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</si>
  <si>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</si>
  <si>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</si>
  <si>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</si>
  <si>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</si>
  <si>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</si>
  <si>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</si>
  <si>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</si>
  <si>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</si>
  <si>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</si>
  <si>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</si>
  <si>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</si>
  <si>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</si>
  <si>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</si>
  <si>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</si>
  <si>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</si>
  <si>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</si>
  <si>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</si>
  <si>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</si>
  <si>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</si>
  <si>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</si>
  <si>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</si>
  <si>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</si>
  <si>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</si>
  <si>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</si>
  <si>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</si>
  <si>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</si>
  <si>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</si>
  <si>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</si>
  <si>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</si>
  <si>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</si>
  <si>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</si>
  <si>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</si>
  <si>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</si>
  <si>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</si>
  <si>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</si>
  <si>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</si>
  <si>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</si>
  <si>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</si>
  <si>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</si>
  <si>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</si>
  <si>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</si>
  <si>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</si>
  <si>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</si>
  <si>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</si>
  <si>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</si>
  <si>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</si>
  <si>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</si>
  <si>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</si>
  <si>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</si>
  <si>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</si>
  <si>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</si>
  <si>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</si>
  <si>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</si>
  <si>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</si>
  <si>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</si>
  <si>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</si>
  <si>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</si>
  <si>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</si>
  <si>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</si>
  <si>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</si>
  <si>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</si>
  <si>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</si>
  <si>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</si>
  <si>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</si>
  <si>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</si>
  <si>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</si>
  <si>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</si>
  <si>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</si>
  <si>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</si>
  <si>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</si>
  <si>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</si>
  <si>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</si>
  <si>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</si>
  <si>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</si>
  <si>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</si>
  <si>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</si>
  <si>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</si>
  <si>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</si>
  <si>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</si>
  <si>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</si>
  <si>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</si>
  <si>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</si>
  <si>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</si>
  <si>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</si>
  <si>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</si>
  <si>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</si>
  <si>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</si>
  <si>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</si>
  <si>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</si>
  <si>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</si>
  <si>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</si>
  <si>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</si>
  <si>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</si>
  <si>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</si>
  <si>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</si>
  <si>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</si>
  <si>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</si>
  <si>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</si>
  <si>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</si>
  <si>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</si>
  <si>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</si>
  <si>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</si>
  <si>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</si>
  <si>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</si>
  <si>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</si>
  <si>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</si>
  <si>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</si>
  <si>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</si>
  <si>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</si>
  <si>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</si>
  <si>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</si>
  <si>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</si>
  <si>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</si>
  <si>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</si>
  <si>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</si>
  <si>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</si>
  <si>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</si>
  <si>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</si>
  <si>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</si>
  <si>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</si>
  <si>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</si>
  <si>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</si>
  <si>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</si>
  <si>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</si>
  <si>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</si>
  <si>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</si>
  <si>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</si>
  <si>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</si>
  <si>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</si>
  <si>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</si>
  <si>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</si>
  <si>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</si>
  <si>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</si>
  <si>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</si>
  <si>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</si>
  <si>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</si>
  <si>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</si>
  <si>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</si>
  <si>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</si>
  <si>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</si>
  <si>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</si>
  <si>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</si>
  <si>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</si>
  <si>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</si>
  <si>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</si>
  <si>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</si>
  <si>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</si>
  <si>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</si>
  <si>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</si>
  <si>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</si>
  <si>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</si>
  <si>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</si>
  <si>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</si>
  <si>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</si>
  <si>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</si>
  <si>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</si>
  <si>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</si>
  <si>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</si>
  <si>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</si>
  <si>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</si>
  <si>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</si>
  <si>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</si>
  <si>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</si>
  <si>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</si>
  <si>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</si>
  <si>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</si>
  <si>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</si>
  <si>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</si>
  <si>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</si>
  <si>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</si>
  <si>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</si>
  <si>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</si>
  <si>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</si>
  <si>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</si>
  <si>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</si>
  <si>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</si>
  <si>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</si>
  <si>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</si>
  <si>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</si>
  <si>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</si>
  <si>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</si>
  <si>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</si>
  <si>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</si>
  <si>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</si>
  <si>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</si>
  <si>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</si>
  <si>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</si>
  <si>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</si>
  <si>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</si>
  <si>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</si>
  <si>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</si>
  <si>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</si>
  <si>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</si>
  <si>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</si>
  <si>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</si>
  <si>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</si>
  <si>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</si>
  <si>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</si>
  <si>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</si>
  <si>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</si>
  <si>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</si>
  <si>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</si>
  <si>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</si>
  <si>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</si>
  <si>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</si>
  <si>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</si>
  <si>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</si>
  <si>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</si>
  <si>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</si>
  <si>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</si>
  <si>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</si>
  <si>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</si>
  <si>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</si>
  <si>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</si>
  <si>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</si>
  <si>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</si>
  <si>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</si>
  <si>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</si>
  <si>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</si>
  <si>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</si>
  <si>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</si>
  <si>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</si>
  <si>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</si>
  <si>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</si>
  <si>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</si>
  <si>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</si>
  <si>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</si>
  <si>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</si>
  <si>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</si>
  <si>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</si>
  <si>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</si>
  <si>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</si>
  <si>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</si>
  <si>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</si>
  <si>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</si>
  <si>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</si>
  <si>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</si>
  <si>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</si>
  <si>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</si>
  <si>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</si>
  <si>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</si>
  <si>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</si>
  <si>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</si>
  <si>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</si>
  <si>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</si>
  <si>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</si>
  <si>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</si>
  <si>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</si>
  <si>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</si>
  <si>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</si>
  <si>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</si>
  <si>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</si>
  <si>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</si>
  <si>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</si>
  <si>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</si>
  <si>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</si>
  <si>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</si>
  <si>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</si>
  <si>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</si>
  <si>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</si>
  <si>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</si>
  <si>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</si>
  <si>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</si>
  <si>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</si>
  <si>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</si>
  <si>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</si>
  <si>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</si>
  <si>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</si>
  <si>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</si>
  <si>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</si>
  <si>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</si>
  <si>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</si>
  <si>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</si>
  <si>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</si>
  <si>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</si>
  <si>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</si>
  <si>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</si>
  <si>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</si>
  <si>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</si>
  <si>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</si>
  <si>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</si>
  <si>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</si>
  <si>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</si>
  <si>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</si>
  <si>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</si>
  <si>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</si>
  <si>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</si>
  <si>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</si>
  <si>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</si>
  <si>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</si>
  <si>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</si>
  <si>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</si>
  <si>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</si>
  <si>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</si>
  <si>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</si>
  <si>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</si>
  <si>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</si>
  <si>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</si>
  <si>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</si>
  <si>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</si>
  <si>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</si>
  <si>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</si>
  <si>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</si>
  <si>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</si>
  <si>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</si>
  <si>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</si>
  <si>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</si>
  <si>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</si>
  <si>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</si>
  <si>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</si>
  <si>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</si>
  <si>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</si>
  <si>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</si>
  <si>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</si>
  <si>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</si>
  <si>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</si>
  <si>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</si>
  <si>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</si>
  <si>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</si>
  <si>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</si>
  <si>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</si>
  <si>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</si>
  <si>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</si>
  <si>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</si>
  <si>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</si>
  <si>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</si>
  <si>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</si>
  <si>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</si>
  <si>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</si>
  <si>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</si>
  <si>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</si>
  <si>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</si>
  <si>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</si>
  <si>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</si>
  <si>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</si>
  <si>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</si>
  <si>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</si>
  <si>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</si>
  <si>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</si>
  <si>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</si>
  <si>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</si>
  <si>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</si>
  <si>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</si>
  <si>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</si>
  <si>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</si>
  <si>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</si>
  <si>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</si>
  <si>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</si>
  <si>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</si>
  <si>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</si>
  <si>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</si>
  <si>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</si>
  <si>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</si>
  <si>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</si>
  <si>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</si>
  <si>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</si>
  <si>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</si>
  <si>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</si>
  <si>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</si>
  <si>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</si>
  <si>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</si>
  <si>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</si>
  <si>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</si>
  <si>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</si>
  <si>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</si>
  <si>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</si>
  <si>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</si>
  <si>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</si>
  <si>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</si>
  <si>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</si>
  <si>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</si>
  <si>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</si>
  <si>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</si>
  <si>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</si>
  <si>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</si>
  <si>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</si>
  <si>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</si>
  <si>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</si>
  <si>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</si>
  <si>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</si>
  <si>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</si>
  <si>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</si>
  <si>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</si>
  <si>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</si>
  <si>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</si>
  <si>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</si>
  <si>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</si>
  <si>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</si>
  <si>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</si>
  <si>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</si>
  <si>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</si>
  <si>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</si>
  <si>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</si>
  <si>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</si>
  <si>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</si>
  <si>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</si>
  <si>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</si>
  <si>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</si>
  <si>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</si>
  <si>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</si>
  <si>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</si>
  <si>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</si>
  <si>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</si>
  <si>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</si>
  <si>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</si>
  <si>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</si>
  <si>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</si>
  <si>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</si>
  <si>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</si>
  <si>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</si>
  <si>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</si>
  <si>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</si>
  <si>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</si>
  <si>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</si>
  <si>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</si>
  <si>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</si>
  <si>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</si>
  <si>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</si>
  <si>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</si>
  <si>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</si>
  <si>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</si>
  <si>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</si>
  <si>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</si>
  <si>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</si>
  <si>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</si>
  <si>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</si>
  <si>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</si>
  <si>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</si>
  <si>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</si>
  <si>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</si>
  <si>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</si>
  <si>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</si>
  <si>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</si>
  <si>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</si>
  <si>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</si>
  <si>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</si>
  <si>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</si>
  <si>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</si>
  <si>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</si>
  <si>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</si>
  <si>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</si>
  <si>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</si>
  <si>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</si>
  <si>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</si>
  <si>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</si>
  <si>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</si>
  <si>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</si>
  <si>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</si>
  <si>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</si>
  <si>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</si>
  <si>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</si>
  <si>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</si>
  <si>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</si>
  <si>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</si>
  <si>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</si>
  <si>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</si>
  <si>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</si>
  <si>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</si>
  <si>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</si>
  <si>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</si>
  <si>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</si>
  <si>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</si>
  <si>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</si>
  <si>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</si>
  <si>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</si>
  <si>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</si>
  <si>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</si>
  <si>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</si>
  <si>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</si>
  <si>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</si>
  <si>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</si>
  <si>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</si>
  <si>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</si>
  <si>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</si>
  <si>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</si>
  <si>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</si>
  <si>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</si>
  <si>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</si>
  <si>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</si>
  <si>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</si>
  <si>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</si>
  <si>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</si>
  <si>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</si>
  <si>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</si>
  <si>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</si>
  <si>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</si>
  <si>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</si>
  <si>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</si>
  <si>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</si>
  <si>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</si>
  <si>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</si>
  <si>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</si>
  <si>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</si>
  <si>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</si>
  <si>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</si>
  <si>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</si>
  <si>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</si>
  <si>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</si>
  <si>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</si>
  <si>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</si>
  <si>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</si>
  <si>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</si>
  <si>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</si>
  <si>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</si>
  <si>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</si>
  <si>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</si>
  <si>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</si>
  <si>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</si>
  <si>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</si>
  <si>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</si>
  <si>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</si>
  <si>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</si>
  <si>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</si>
  <si>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</si>
  <si>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</si>
  <si>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</si>
  <si>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</si>
  <si>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</si>
  <si>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</si>
  <si>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</si>
  <si>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</si>
  <si>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</si>
  <si>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</si>
  <si>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</si>
  <si>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</si>
  <si>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</si>
  <si>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</si>
  <si>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</si>
  <si>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</si>
  <si>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</si>
  <si>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</si>
  <si>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</si>
  <si>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</si>
  <si>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</si>
  <si>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</si>
  <si>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</si>
  <si>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</si>
  <si>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</si>
  <si>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</si>
  <si>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</si>
  <si>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</si>
  <si>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</si>
  <si>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</si>
  <si>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</si>
  <si>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</si>
  <si>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</si>
  <si>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</si>
  <si>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</si>
  <si>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</si>
  <si>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</si>
  <si>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</si>
  <si>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</si>
  <si>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</si>
  <si>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</si>
  <si>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</si>
  <si>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</si>
  <si>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</si>
  <si>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</si>
  <si>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</si>
  <si>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</si>
  <si>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</si>
  <si>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</si>
  <si>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</si>
  <si>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</si>
  <si>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</si>
  <si>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</si>
  <si>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</si>
  <si>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</si>
  <si>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</si>
  <si>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</si>
  <si>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</si>
  <si>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</si>
  <si>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</si>
  <si>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</si>
  <si>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</si>
  <si>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</si>
  <si>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</si>
  <si>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</si>
  <si>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</si>
  <si>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</si>
  <si>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</si>
  <si>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</si>
  <si>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</si>
  <si>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</si>
  <si>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</si>
  <si>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</si>
  <si>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</si>
  <si>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</si>
  <si>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</si>
  <si>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</si>
  <si>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</si>
  <si>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</si>
  <si>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</si>
  <si>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</si>
  <si>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</si>
  <si>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</si>
  <si>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</si>
  <si>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</si>
  <si>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</si>
  <si>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</si>
  <si>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</si>
  <si>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</si>
  <si>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</si>
  <si>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</si>
  <si>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</si>
  <si>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</si>
  <si>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</si>
  <si>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</si>
  <si>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</si>
  <si>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</si>
  <si>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</si>
  <si>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</si>
  <si>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</si>
  <si>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</si>
  <si>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</si>
  <si>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</si>
  <si>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</si>
  <si>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</si>
  <si>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</si>
  <si>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</si>
  <si>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</si>
  <si>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</si>
  <si>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</si>
  <si>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</si>
  <si>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</si>
  <si>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</si>
  <si>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</si>
  <si>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</si>
  <si>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</si>
  <si>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</si>
  <si>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</si>
  <si>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</si>
  <si>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</si>
  <si>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</si>
  <si>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</si>
  <si>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</si>
  <si>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</si>
  <si>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</si>
  <si>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</si>
  <si>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</si>
  <si>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</si>
  <si>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</si>
  <si>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</si>
  <si>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</si>
  <si>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</si>
  <si>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</si>
  <si>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</si>
  <si>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</si>
  <si>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</si>
  <si>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</si>
  <si>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</si>
  <si>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</si>
  <si>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</si>
  <si>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</si>
  <si>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</si>
  <si>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</si>
  <si>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</si>
  <si>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</si>
  <si>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</si>
  <si>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</si>
  <si>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</si>
  <si>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</si>
  <si>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</si>
  <si>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</si>
  <si>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</si>
  <si>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</si>
  <si>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</si>
  <si>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</si>
  <si>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</si>
  <si>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</si>
  <si>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</si>
  <si>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</si>
  <si>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</si>
  <si>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</si>
  <si>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</si>
  <si>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</si>
  <si>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</si>
  <si>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</si>
  <si>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</si>
  <si>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</si>
  <si>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</si>
  <si>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</si>
  <si>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</si>
  <si>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</si>
  <si>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</si>
  <si>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</si>
  <si>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</si>
  <si>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</si>
  <si>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</si>
  <si>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</si>
  <si>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</si>
  <si>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</si>
  <si>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</si>
  <si>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</si>
  <si>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</si>
  <si>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</si>
  <si>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</si>
  <si>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</si>
  <si>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</si>
  <si>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</si>
  <si>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</si>
  <si>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</si>
  <si>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</si>
  <si>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</si>
  <si>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</si>
  <si>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</si>
  <si>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</si>
  <si>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</si>
  <si>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</si>
  <si>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</si>
  <si>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</si>
  <si>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</si>
  <si>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</si>
  <si>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</si>
  <si>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</si>
  <si>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</si>
  <si>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</si>
  <si>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</si>
  <si>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</si>
  <si>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</si>
  <si>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</si>
  <si>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</si>
  <si>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</si>
  <si>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</si>
  <si>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</si>
  <si>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</si>
  <si>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</si>
  <si>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</si>
  <si>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</si>
  <si>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</si>
  <si>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</si>
  <si>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</si>
  <si>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</si>
  <si>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</si>
  <si>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</si>
  <si>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</si>
  <si>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</si>
  <si>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</si>
  <si>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</si>
  <si>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</si>
  <si>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</si>
  <si>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</si>
  <si>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</si>
  <si>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</si>
  <si>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</si>
  <si>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</si>
  <si>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</si>
  <si>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</si>
  <si>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</si>
  <si>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</si>
  <si>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</si>
  <si>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</si>
  <si>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</si>
  <si>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</si>
  <si>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</si>
  <si>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</si>
  <si>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</si>
  <si>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</si>
  <si>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</si>
  <si>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</si>
  <si>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</si>
  <si>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</si>
  <si>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</si>
  <si>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</si>
  <si>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</si>
  <si>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</si>
  <si>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</si>
  <si>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</si>
  <si>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</si>
  <si>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</si>
  <si>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</si>
  <si>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</si>
  <si>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</si>
  <si>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</si>
  <si>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</si>
  <si>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</si>
  <si>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</si>
  <si>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</si>
  <si>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</si>
  <si>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</si>
  <si>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</si>
  <si>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</si>
  <si>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</si>
  <si>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</si>
  <si>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</si>
  <si>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</si>
  <si>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</si>
  <si>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</si>
  <si>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</si>
  <si>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</si>
  <si>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</si>
  <si>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</si>
  <si>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</si>
  <si>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</si>
  <si>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</si>
  <si>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</si>
  <si>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</si>
  <si>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</si>
  <si>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</si>
  <si>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</si>
  <si>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</si>
  <si>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</si>
  <si>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</si>
  <si>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</si>
  <si>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</si>
  <si>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</si>
  <si>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</si>
  <si>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</si>
  <si>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</si>
  <si>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</si>
  <si>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</si>
  <si>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</si>
  <si>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</si>
  <si>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</si>
  <si>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</si>
  <si>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</si>
  <si>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</si>
  <si>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</si>
  <si>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</si>
  <si>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</si>
  <si>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</si>
  <si>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</si>
  <si>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</si>
  <si>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</si>
  <si>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</si>
  <si>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</si>
  <si>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</si>
  <si>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</si>
  <si>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</si>
  <si>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</si>
  <si>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</si>
  <si>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</si>
  <si>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</si>
  <si>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</si>
  <si>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</si>
  <si>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</si>
  <si>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</si>
  <si>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</si>
  <si>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</si>
  <si>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</si>
  <si>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</si>
  <si>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</si>
  <si>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</si>
  <si>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</si>
  <si>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</si>
  <si>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</si>
  <si>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</si>
  <si>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</si>
  <si>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</si>
  <si>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</si>
  <si>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</si>
  <si>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</si>
  <si>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</si>
  <si>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</si>
  <si>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</si>
  <si>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</si>
  <si>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</si>
  <si>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</si>
  <si>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</si>
  <si>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</si>
  <si>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</si>
  <si>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</si>
  <si>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</si>
  <si>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</si>
  <si>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</si>
  <si>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</si>
  <si>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</si>
  <si>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</si>
  <si>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</si>
  <si>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</si>
  <si>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</si>
  <si>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</si>
  <si>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</si>
  <si>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</si>
  <si>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</si>
  <si>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</si>
  <si>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</si>
  <si>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</si>
  <si>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</si>
  <si>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</si>
  <si>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</si>
  <si>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</si>
  <si>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</si>
  <si>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</si>
  <si>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</si>
  <si>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</si>
  <si>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</si>
  <si>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</si>
  <si>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</si>
  <si>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</si>
  <si>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</si>
  <si>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</si>
  <si>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</si>
  <si>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</si>
  <si>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</si>
  <si>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</si>
  <si>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</si>
  <si>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</si>
  <si>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</si>
  <si>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</si>
  <si>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</si>
  <si>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</si>
  <si>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</si>
  <si>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</si>
  <si>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</si>
  <si>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</si>
  <si>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</si>
  <si>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</si>
  <si>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</si>
  <si>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</si>
  <si>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</si>
  <si>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</si>
  <si>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</si>
  <si>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</si>
  <si>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</si>
  <si>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</si>
  <si>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</si>
  <si>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</si>
  <si>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</si>
  <si>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</si>
  <si>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</si>
  <si>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</si>
  <si>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</si>
  <si>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</si>
  <si>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</si>
  <si>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</si>
  <si>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</si>
  <si>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</si>
  <si>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</si>
  <si>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</si>
  <si>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</si>
  <si>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</si>
  <si>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</si>
  <si>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</si>
  <si>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</si>
  <si>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</si>
  <si>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</si>
  <si>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</si>
  <si>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</si>
  <si>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</si>
  <si>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</si>
  <si>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</si>
  <si>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</si>
  <si>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</si>
  <si>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</si>
  <si>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</si>
  <si>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</si>
  <si>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</si>
  <si>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</si>
  <si>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</si>
  <si>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</si>
  <si>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</si>
  <si>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</si>
  <si>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</si>
  <si>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</si>
  <si>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</si>
  <si>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</si>
  <si>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</si>
  <si>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</si>
  <si>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</si>
  <si>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</si>
  <si>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</si>
  <si>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</si>
  <si>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</si>
  <si>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</si>
  <si>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</si>
  <si>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</si>
  <si>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</si>
  <si>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</si>
  <si>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</si>
  <si>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</si>
  <si>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</si>
  <si>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</si>
  <si>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</si>
  <si>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</si>
  <si>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</si>
  <si>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</si>
  <si>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</si>
  <si>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</si>
  <si>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</si>
  <si>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</si>
  <si>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</si>
  <si>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</si>
  <si>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</si>
  <si>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</si>
  <si>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</si>
  <si>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</si>
  <si>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</si>
  <si>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</si>
  <si>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</si>
  <si>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</si>
  <si>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</si>
  <si>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</si>
  <si>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</si>
  <si>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</si>
  <si>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</si>
  <si>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</si>
  <si>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</si>
  <si>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</si>
  <si>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</si>
  <si>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</si>
  <si>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</si>
  <si>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</si>
  <si>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</si>
  <si>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</si>
  <si>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</si>
  <si>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</si>
  <si>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</si>
  <si>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</si>
  <si>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</si>
  <si>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</si>
  <si>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</si>
  <si>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</si>
  <si>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</si>
  <si>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</si>
  <si>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</si>
  <si>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</si>
  <si>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</si>
  <si>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</si>
  <si>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</si>
  <si>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</si>
  <si>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</si>
  <si>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</si>
  <si>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</si>
  <si>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</si>
  <si>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</si>
  <si>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</si>
  <si>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</si>
  <si>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</si>
  <si>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</si>
  <si>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</si>
  <si>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</si>
  <si>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</si>
  <si>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</si>
  <si>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</si>
  <si>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</si>
  <si>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</si>
  <si>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</si>
  <si>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</si>
  <si>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</si>
  <si>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</si>
  <si>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</si>
  <si>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</si>
  <si>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</si>
  <si>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</si>
  <si>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</si>
  <si>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</si>
  <si>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</si>
  <si>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</si>
  <si>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</si>
  <si>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</si>
  <si>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</si>
  <si>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</si>
  <si>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</si>
  <si>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</si>
  <si>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</si>
  <si>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</si>
  <si>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</si>
  <si>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</si>
  <si>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</si>
  <si>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</si>
  <si>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</si>
  <si>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</si>
  <si>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</si>
  <si>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</si>
  <si>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</si>
  <si>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</si>
  <si>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</si>
  <si>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</si>
  <si>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</si>
  <si>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</si>
  <si>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</si>
  <si>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</si>
  <si>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</si>
  <si>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</si>
  <si>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</si>
  <si>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</si>
  <si>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</si>
  <si>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</si>
  <si>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</si>
  <si>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</si>
  <si>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</si>
  <si>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</si>
  <si>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</si>
  <si>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</si>
  <si>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</si>
  <si>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</si>
  <si>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</si>
  <si>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</si>
  <si>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</si>
  <si>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</si>
  <si>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</si>
  <si>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</si>
  <si>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</si>
  <si>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</si>
  <si>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</si>
  <si>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</si>
  <si>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</si>
  <si>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</si>
  <si>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</si>
  <si>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</si>
  <si>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</si>
  <si>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</si>
  <si>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</si>
  <si>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</si>
  <si>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</si>
  <si>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</si>
  <si>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</si>
  <si>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</si>
  <si>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</si>
  <si>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</si>
  <si>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</si>
  <si>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</si>
  <si>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</si>
  <si>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</si>
  <si>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</si>
  <si>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</si>
  <si>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</si>
  <si>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</si>
  <si>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</si>
  <si>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</si>
  <si>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</si>
  <si>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</si>
  <si>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</si>
  <si>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</si>
  <si>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</si>
  <si>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</si>
  <si>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</si>
  <si>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</si>
  <si>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</si>
  <si>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</si>
  <si>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</si>
  <si>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</si>
  <si>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</si>
  <si>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</si>
  <si>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</si>
  <si>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</si>
  <si>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</si>
  <si>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</si>
  <si>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</si>
  <si>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</si>
  <si>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</si>
  <si>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</si>
  <si>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</si>
  <si>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</si>
  <si>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</si>
  <si>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</si>
  <si>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</si>
  <si>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</si>
  <si>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</si>
  <si>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</si>
  <si>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</si>
  <si>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</si>
  <si>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</si>
  <si>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</si>
  <si>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</si>
  <si>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</si>
  <si>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</si>
  <si>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</si>
  <si>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</si>
  <si>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</si>
  <si>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</si>
  <si>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</si>
  <si>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</si>
  <si>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</si>
  <si>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</si>
  <si>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</si>
  <si>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</si>
  <si>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</si>
  <si>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</si>
  <si>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</si>
  <si>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</si>
  <si>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</si>
  <si>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</si>
  <si>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</si>
  <si>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</si>
  <si>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</si>
  <si>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</si>
  <si>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</si>
  <si>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</si>
  <si>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</si>
  <si>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</si>
  <si>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</si>
  <si>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</si>
  <si>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</si>
  <si>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</si>
  <si>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</si>
  <si>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</si>
  <si>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</si>
  <si>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</si>
  <si>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</si>
  <si>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</si>
  <si>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</si>
  <si>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</si>
  <si>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</si>
  <si>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</si>
  <si>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</si>
  <si>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</si>
  <si>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</si>
  <si>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</si>
  <si>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</si>
  <si>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</si>
  <si>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</si>
  <si>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</si>
  <si>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</si>
  <si>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</si>
  <si>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</si>
  <si>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</si>
  <si>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</si>
  <si>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</si>
  <si>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</si>
  <si>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</si>
  <si>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</si>
  <si>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</si>
  <si>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</si>
  <si>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</si>
  <si>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</si>
  <si>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</si>
  <si>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</si>
  <si>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</si>
  <si>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</si>
  <si>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</si>
  <si>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</si>
  <si>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</si>
  <si>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</si>
  <si>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</si>
  <si>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</si>
  <si>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</si>
  <si>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</si>
  <si>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</si>
  <si>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</si>
  <si>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</si>
  <si>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</si>
  <si>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</si>
  <si>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</si>
  <si>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</si>
  <si>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</si>
  <si>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</si>
  <si>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</si>
  <si>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</si>
  <si>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</si>
  <si>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</si>
  <si>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</si>
  <si>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</si>
  <si>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</si>
  <si>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</si>
  <si>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</si>
  <si>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</si>
  <si>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</si>
  <si>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</si>
  <si>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</si>
  <si>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</si>
  <si>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</si>
  <si>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</si>
  <si>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</si>
  <si>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</si>
  <si>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</si>
  <si>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</si>
  <si>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</si>
  <si>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</si>
  <si>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</si>
  <si>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</si>
  <si>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</si>
  <si>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</si>
  <si>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</si>
  <si>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</si>
  <si>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</si>
  <si>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</si>
  <si>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</si>
  <si>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</si>
  <si>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</si>
  <si>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</si>
  <si>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</si>
  <si>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</si>
  <si>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</si>
  <si>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</si>
  <si>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</si>
  <si>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</si>
  <si>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</si>
  <si>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</si>
  <si>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</si>
  <si>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</si>
  <si>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</si>
  <si>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</si>
  <si>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</si>
  <si>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</si>
  <si>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</si>
  <si>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</si>
  <si>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</si>
  <si>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</si>
  <si>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</si>
  <si>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</si>
  <si>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</si>
  <si>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</si>
  <si>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</si>
  <si>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</si>
  <si>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</si>
  <si>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</si>
  <si>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</si>
  <si>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</si>
  <si>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</si>
  <si>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</si>
  <si>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</si>
  <si>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</si>
  <si>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</si>
  <si>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</si>
  <si>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</si>
  <si>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</si>
  <si>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</si>
  <si>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</si>
  <si>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</si>
  <si>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</si>
  <si>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</si>
  <si>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</si>
  <si>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</si>
  <si>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</si>
  <si>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</si>
  <si>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</si>
  <si>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</si>
  <si>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</si>
  <si>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</si>
  <si>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</si>
  <si>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</si>
  <si>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</si>
  <si>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</si>
  <si>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</si>
  <si>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</si>
  <si>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</si>
  <si>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</si>
  <si>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</si>
  <si>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</si>
  <si>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</si>
  <si>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</si>
  <si>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</si>
  <si>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</si>
  <si>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</si>
  <si>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</si>
  <si>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</si>
  <si>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</si>
  <si>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</si>
  <si>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</si>
  <si>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</si>
  <si>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</si>
  <si>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</si>
  <si>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</si>
  <si>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</si>
  <si>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</si>
  <si>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</si>
  <si>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</si>
  <si>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</si>
  <si>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</si>
  <si>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</si>
  <si>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</si>
  <si>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</si>
  <si>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</si>
  <si>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</si>
  <si>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</si>
  <si>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</si>
  <si>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</si>
  <si>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</si>
  <si>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</si>
  <si>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</si>
  <si>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</si>
  <si>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</si>
  <si>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</si>
  <si>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</si>
  <si>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</si>
  <si>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</si>
  <si>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</si>
  <si>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</si>
  <si>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</si>
  <si>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</si>
  <si>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</si>
  <si>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</si>
  <si>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</si>
  <si>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</si>
  <si>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</si>
  <si>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</si>
  <si>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</si>
  <si>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</si>
  <si>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</si>
  <si>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</si>
  <si>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</si>
  <si>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</si>
  <si>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</si>
  <si>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</si>
  <si>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</si>
  <si>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</si>
  <si>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</si>
  <si>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</si>
  <si>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</si>
  <si>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</si>
  <si>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</si>
  <si>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</si>
  <si>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</si>
  <si>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</si>
  <si>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</si>
  <si>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</si>
  <si>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</si>
  <si>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</si>
  <si>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</si>
  <si>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</si>
  <si>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</si>
  <si>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</si>
  <si>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</si>
  <si>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</si>
  <si>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</si>
  <si>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</si>
  <si>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</si>
  <si>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</si>
  <si>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</si>
  <si>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</si>
  <si>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</si>
  <si>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</si>
  <si>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</si>
  <si>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</si>
  <si>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</si>
  <si>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</si>
  <si>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</si>
  <si>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</si>
  <si>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</si>
  <si>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</si>
  <si>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</si>
  <si>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</si>
  <si>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</si>
  <si>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</si>
  <si>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</si>
  <si>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</si>
  <si>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</si>
  <si>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</si>
  <si>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</si>
  <si>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</si>
  <si>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</si>
  <si>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</si>
  <si>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</si>
  <si>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</si>
  <si>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</si>
  <si>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</si>
  <si>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</si>
  <si>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</si>
  <si>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</si>
  <si>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</si>
  <si>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</si>
  <si>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</si>
  <si>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</si>
  <si>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</si>
  <si>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</si>
  <si>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</si>
  <si>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</si>
  <si>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</si>
  <si>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</si>
  <si>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</si>
  <si>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</si>
  <si>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</si>
  <si>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</si>
  <si>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</si>
  <si>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</si>
  <si>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</si>
  <si>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</si>
  <si>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</si>
  <si>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</si>
  <si>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</si>
  <si>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</si>
  <si>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</si>
  <si>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</si>
  <si>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</si>
  <si>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</si>
  <si>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</si>
  <si>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</si>
  <si>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</si>
  <si>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</si>
  <si>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</si>
  <si>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</si>
  <si>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</si>
  <si>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</si>
  <si>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</si>
  <si>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</si>
  <si>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</si>
  <si>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</si>
  <si>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</si>
  <si>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</si>
  <si>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</si>
  <si>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</si>
  <si>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</si>
  <si>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</si>
  <si>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</si>
  <si>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</si>
  <si>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</si>
  <si>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</si>
  <si>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</si>
  <si>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</si>
  <si>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</si>
  <si>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</si>
  <si>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</si>
  <si>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</si>
  <si>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</si>
  <si>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</si>
  <si>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</si>
  <si>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</si>
  <si>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</si>
  <si>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</si>
  <si>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</si>
  <si>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</si>
  <si>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</si>
  <si>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</si>
  <si>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</si>
  <si>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</si>
  <si>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</si>
  <si>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</si>
  <si>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</si>
  <si>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</si>
  <si>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</si>
  <si>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</si>
  <si>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</si>
  <si>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</si>
  <si>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</si>
  <si>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</si>
  <si>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</si>
  <si>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</si>
  <si>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</si>
  <si>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</si>
  <si>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</si>
  <si>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</si>
  <si>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</si>
  <si>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</si>
  <si>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</si>
  <si>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</si>
  <si>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</si>
  <si>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</si>
  <si>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</si>
  <si>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</si>
  <si>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</si>
  <si>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</si>
  <si>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</si>
  <si>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</si>
  <si>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</si>
  <si>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</si>
  <si>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</si>
  <si>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</si>
  <si>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</si>
  <si>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</si>
  <si>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</si>
  <si>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</si>
  <si>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</si>
  <si>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</si>
  <si>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</si>
  <si>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</si>
  <si>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</si>
  <si>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</si>
  <si>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</si>
  <si>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</si>
  <si>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</si>
  <si>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</si>
  <si>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</si>
  <si>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</si>
  <si>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</si>
  <si>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</si>
  <si>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</si>
  <si>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</si>
  <si>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</si>
  <si>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</si>
  <si>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</si>
  <si>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</si>
  <si>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</si>
  <si>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</si>
  <si>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</si>
  <si>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</si>
  <si>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</si>
  <si>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</si>
  <si>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</si>
  <si>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</si>
  <si>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</si>
  <si>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</si>
  <si>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</si>
  <si>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</si>
  <si>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</si>
  <si>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</si>
  <si>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</si>
  <si>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</si>
  <si>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</si>
  <si>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</si>
  <si>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</si>
  <si>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</si>
  <si>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</si>
  <si>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</si>
  <si>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</si>
  <si>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</si>
  <si>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</si>
  <si>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</si>
  <si>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</si>
  <si>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</si>
  <si>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</si>
  <si>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</si>
  <si>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</si>
  <si>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</si>
  <si>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</si>
  <si>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</si>
  <si>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</si>
  <si>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</si>
  <si>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</si>
  <si>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</si>
  <si>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</si>
  <si>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</si>
  <si>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</si>
  <si>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</si>
  <si>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</si>
  <si>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</si>
  <si>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</si>
  <si>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</si>
  <si>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</si>
  <si>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</si>
  <si>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</si>
  <si>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</si>
  <si>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</si>
  <si>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</si>
  <si>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</si>
  <si>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</si>
  <si>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</si>
  <si>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</si>
  <si>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</si>
  <si>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</si>
  <si>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</si>
  <si>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</si>
  <si>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</si>
  <si>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</si>
  <si>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</si>
  <si>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</si>
  <si>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</si>
  <si>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</si>
  <si>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</si>
  <si>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</si>
  <si>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</si>
  <si>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</si>
  <si>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</si>
  <si>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</si>
  <si>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</si>
  <si>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</si>
  <si>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</si>
  <si>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</si>
  <si>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</si>
  <si>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</si>
  <si>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</si>
  <si>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</si>
  <si>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</si>
  <si>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</si>
  <si>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</si>
  <si>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</si>
  <si>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</si>
  <si>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</si>
  <si>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</si>
  <si>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</si>
  <si>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</si>
  <si>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</si>
  <si>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</si>
  <si>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</si>
  <si>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</si>
  <si>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</si>
  <si>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</si>
  <si>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</si>
  <si>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</si>
  <si>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</si>
  <si>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</si>
  <si>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</si>
  <si>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</si>
  <si>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</si>
  <si>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</si>
  <si>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</si>
  <si>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</si>
  <si>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</si>
  <si>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</si>
  <si>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</si>
  <si>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</si>
  <si>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</si>
  <si>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</si>
  <si>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</si>
  <si>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</si>
  <si>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</si>
  <si>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</si>
  <si>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</si>
  <si>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</si>
  <si>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</si>
  <si>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</si>
  <si>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</si>
  <si>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</si>
  <si>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</si>
  <si>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</si>
  <si>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</si>
  <si>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</si>
  <si>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</si>
  <si>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</si>
  <si>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</si>
  <si>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</si>
  <si>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</si>
  <si>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</si>
  <si>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</si>
  <si>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</si>
  <si>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</si>
  <si>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</si>
  <si>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</si>
  <si>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</si>
  <si>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</si>
  <si>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</si>
  <si>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</si>
  <si>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</si>
  <si>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</si>
  <si>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</si>
  <si>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</si>
  <si>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</si>
  <si>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</si>
  <si>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</si>
  <si>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</si>
  <si>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</si>
  <si>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</si>
  <si>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</si>
  <si>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</si>
  <si>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</si>
  <si>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</si>
  <si>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</si>
  <si>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</si>
  <si>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</si>
  <si>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</si>
  <si>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</si>
  <si>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</si>
  <si>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</si>
  <si>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</si>
  <si>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</si>
  <si>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</si>
  <si>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</si>
  <si>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</si>
  <si>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</si>
  <si>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</si>
  <si>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</si>
  <si>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</si>
  <si>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</si>
  <si>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</si>
  <si>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</si>
  <si>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</si>
  <si>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</si>
  <si>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</si>
  <si>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</si>
  <si>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</si>
  <si>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</si>
  <si>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</si>
  <si>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</si>
  <si>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</si>
  <si>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</si>
  <si>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</si>
  <si>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</si>
  <si>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</si>
  <si>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</si>
  <si>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</si>
  <si>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</si>
  <si>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</si>
  <si>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</si>
  <si>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</si>
  <si>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</si>
  <si>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</si>
  <si>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</si>
  <si>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</si>
  <si>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</si>
  <si>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</si>
  <si>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</si>
  <si>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</si>
  <si>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</si>
  <si>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</si>
  <si>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</si>
  <si>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</si>
  <si>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</si>
  <si>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</si>
  <si>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</si>
  <si>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</si>
  <si>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</si>
  <si>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</si>
  <si>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</si>
  <si>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</si>
  <si>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</si>
  <si>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</si>
  <si>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</si>
  <si>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</si>
  <si>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</si>
  <si>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</si>
  <si>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</si>
  <si>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</si>
  <si>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</si>
  <si>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</si>
  <si>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</si>
  <si>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</si>
  <si>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</si>
  <si>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</si>
  <si>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</si>
  <si>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</si>
  <si>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</si>
  <si>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</si>
  <si>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</si>
  <si>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</si>
  <si>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</si>
  <si>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</si>
  <si>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</si>
  <si>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</si>
  <si>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</si>
  <si>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</si>
  <si>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</si>
  <si>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</si>
  <si>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</si>
  <si>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</si>
  <si>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</si>
  <si>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</si>
  <si>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</si>
  <si>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</si>
  <si>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</si>
  <si>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</si>
  <si>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</si>
  <si>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</si>
  <si>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</si>
  <si>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</si>
  <si>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</si>
  <si>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</si>
  <si>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</si>
  <si>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</si>
  <si>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</si>
  <si>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</si>
  <si>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</si>
  <si>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</si>
  <si>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</si>
  <si>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</si>
  <si>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</si>
  <si>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</si>
  <si>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</si>
  <si>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</si>
  <si>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</si>
  <si>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</si>
  <si>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</si>
  <si>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</si>
  <si>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</si>
  <si>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</si>
  <si>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</si>
  <si>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</si>
  <si>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</si>
  <si>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</si>
  <si>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</si>
  <si>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</si>
  <si>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</si>
  <si>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</si>
  <si>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</si>
  <si>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</si>
  <si>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</si>
  <si>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</si>
  <si>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</si>
  <si>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</si>
  <si>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</si>
  <si>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</si>
  <si>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</si>
  <si>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</si>
  <si>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</si>
  <si>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</si>
  <si>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</si>
  <si>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</si>
  <si>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</si>
  <si>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</si>
  <si>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</si>
  <si>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</si>
  <si>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</si>
  <si>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</si>
  <si>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</si>
  <si>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</si>
  <si>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</si>
  <si>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</si>
  <si>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</si>
  <si>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</si>
  <si>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</si>
  <si>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</si>
  <si>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</si>
  <si>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</si>
  <si>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</si>
  <si>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</si>
  <si>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</si>
  <si>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</si>
  <si>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</si>
  <si>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</si>
  <si>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</si>
  <si>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</si>
  <si>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</si>
  <si>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</si>
  <si>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</si>
  <si>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</si>
  <si>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</si>
  <si>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</si>
  <si>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</si>
  <si>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</si>
  <si>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</si>
  <si>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</si>
  <si>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</si>
  <si>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</si>
  <si>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</si>
  <si>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</si>
  <si>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</si>
  <si>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</si>
  <si>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</si>
  <si>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</si>
  <si>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</si>
  <si>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</si>
  <si>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</si>
  <si>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</si>
  <si>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</si>
  <si>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</si>
  <si>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</si>
  <si>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</si>
  <si>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</si>
  <si>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</si>
  <si>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</si>
  <si>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</si>
  <si>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</si>
  <si>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</si>
  <si>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</si>
  <si>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</si>
  <si>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</si>
  <si>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</si>
  <si>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</si>
  <si>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</si>
  <si>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</si>
  <si>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</si>
  <si>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</si>
  <si>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</si>
  <si>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</si>
  <si>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</si>
  <si>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</si>
  <si>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</si>
  <si>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</si>
  <si>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</si>
  <si>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</si>
  <si>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</si>
  <si>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</si>
  <si>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</si>
  <si>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</si>
  <si>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</si>
  <si>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</si>
  <si>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</si>
  <si>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</si>
  <si>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</si>
  <si>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</si>
  <si>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</si>
  <si>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</si>
  <si>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</si>
  <si>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</si>
  <si>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</si>
  <si>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</si>
  <si>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</si>
  <si>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</si>
  <si>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</si>
  <si>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</si>
  <si>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</si>
  <si>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</si>
  <si>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</si>
  <si>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</si>
  <si>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</si>
  <si>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</si>
  <si>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</si>
  <si>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</si>
  <si>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</si>
  <si>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</si>
  <si>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</si>
  <si>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</si>
  <si>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</si>
  <si>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</si>
  <si>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</si>
  <si>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</si>
  <si>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</si>
  <si>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</si>
  <si>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</si>
  <si>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</si>
  <si>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</si>
  <si>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</si>
  <si>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</si>
  <si>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</si>
  <si>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</si>
  <si>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</si>
  <si>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</si>
  <si>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</si>
  <si>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</si>
  <si>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</si>
  <si>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</si>
  <si>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</si>
  <si>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</si>
  <si>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</si>
  <si>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</si>
  <si>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</si>
  <si>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</si>
  <si>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</si>
  <si>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</si>
  <si>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</si>
  <si>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</si>
  <si>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</si>
  <si>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</si>
  <si>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</si>
  <si>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</si>
  <si>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</si>
  <si>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</si>
  <si>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</si>
  <si>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</si>
  <si>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</si>
  <si>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</si>
  <si>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</si>
  <si>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</si>
  <si>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</si>
  <si>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</si>
  <si>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</si>
  <si>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</si>
  <si>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</si>
  <si>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</si>
  <si>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</si>
  <si>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</si>
  <si>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</si>
  <si>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</si>
  <si>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</si>
  <si>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</si>
  <si>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</si>
  <si>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</si>
  <si>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</si>
  <si>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</si>
  <si>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</si>
  <si>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</si>
  <si>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</si>
  <si>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</si>
  <si>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</si>
  <si>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</si>
  <si>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</si>
  <si>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</si>
  <si>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</si>
  <si>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</si>
  <si>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</si>
  <si>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</si>
  <si>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</si>
  <si>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</si>
  <si>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</si>
  <si>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</si>
  <si>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</si>
  <si>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</si>
  <si>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</si>
  <si>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</si>
  <si>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</si>
  <si>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</si>
  <si>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</si>
  <si>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</si>
  <si>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</si>
  <si>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</si>
  <si>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</si>
  <si>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</si>
  <si>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</si>
  <si>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</si>
  <si>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</si>
  <si>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</si>
  <si>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</si>
  <si>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</si>
  <si>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</si>
  <si>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</si>
  <si>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</si>
  <si>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</si>
  <si>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</si>
  <si>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</si>
  <si>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</si>
  <si>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</si>
  <si>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</si>
  <si>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</si>
  <si>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</si>
  <si>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</si>
  <si>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</si>
  <si>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</si>
  <si>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</si>
  <si>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</si>
  <si>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</si>
  <si>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</si>
  <si>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</si>
  <si>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</si>
  <si>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</si>
  <si>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</si>
  <si>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</si>
  <si>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</si>
  <si>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</si>
  <si>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</si>
  <si>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</si>
  <si>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</si>
  <si>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</si>
  <si>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</si>
  <si>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</si>
  <si>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</si>
  <si>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</si>
  <si>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</si>
  <si>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</si>
  <si>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</si>
  <si>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</si>
  <si>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</si>
  <si>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</si>
  <si>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</si>
  <si>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</si>
  <si>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</si>
  <si>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</si>
  <si>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</si>
  <si>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</si>
  <si>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</si>
  <si>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</si>
  <si>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</si>
  <si>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</si>
  <si>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</si>
  <si>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</si>
  <si>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</si>
  <si>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</si>
  <si>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</si>
  <si>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</si>
  <si>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</si>
  <si>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</si>
  <si>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</si>
  <si>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</si>
  <si>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</si>
  <si>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</si>
  <si>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</si>
  <si>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</si>
  <si>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</si>
  <si>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</si>
  <si>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</si>
  <si>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</si>
  <si>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</si>
  <si>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</si>
  <si>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</si>
  <si>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</si>
  <si>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</si>
  <si>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</si>
  <si>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</si>
  <si>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</si>
  <si>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</si>
  <si>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</si>
  <si>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</si>
  <si>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</si>
  <si>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</si>
  <si>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</si>
  <si>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</si>
  <si>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</si>
  <si>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</si>
  <si>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</si>
  <si>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</si>
  <si>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</si>
  <si>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</si>
  <si>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</si>
  <si>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</si>
  <si>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</si>
  <si>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</si>
  <si>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</si>
  <si>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</si>
  <si>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</si>
  <si>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</si>
  <si>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</si>
  <si>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</si>
  <si>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</si>
  <si>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</si>
  <si>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</si>
  <si>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</si>
  <si>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</si>
  <si>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</si>
  <si>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</si>
  <si>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</si>
  <si>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</si>
  <si>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</si>
  <si>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</si>
  <si>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</si>
  <si>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</si>
  <si>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</si>
  <si>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</si>
  <si>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</si>
  <si>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</si>
  <si>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</si>
  <si>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</si>
  <si>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</si>
  <si>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</si>
  <si>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</si>
  <si>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</si>
  <si>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</si>
  <si>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</si>
  <si>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</si>
  <si>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</si>
  <si>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</si>
  <si>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</si>
  <si>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</si>
  <si>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</si>
  <si>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</si>
  <si>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</si>
  <si>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</si>
  <si>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</si>
  <si>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</si>
  <si>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</si>
  <si>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</si>
  <si>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</si>
  <si>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</si>
  <si>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</si>
  <si>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</si>
  <si>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</si>
  <si>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</si>
  <si>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</si>
  <si>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</si>
  <si>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</si>
  <si>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</si>
  <si>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</si>
  <si>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</si>
  <si>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</si>
  <si>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</si>
  <si>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</si>
  <si>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</si>
  <si>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</si>
  <si>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</si>
  <si>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</si>
  <si>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</si>
  <si>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</si>
  <si>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</si>
  <si>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</si>
  <si>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</si>
  <si>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</si>
  <si>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</si>
  <si>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</si>
  <si>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</si>
  <si>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</si>
  <si>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</si>
  <si>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</si>
  <si>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</si>
  <si>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</si>
  <si>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</si>
  <si>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</si>
  <si>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</si>
  <si>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</si>
  <si>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</si>
  <si>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</si>
  <si>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</si>
  <si>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</si>
  <si>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</si>
  <si>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</si>
  <si>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</si>
  <si>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</si>
  <si>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</si>
  <si>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</si>
  <si>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</si>
  <si>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</si>
  <si>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</si>
  <si>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</si>
  <si>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</si>
  <si>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</si>
  <si>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</si>
  <si>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</si>
  <si>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</si>
  <si>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</si>
  <si>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</si>
  <si>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</si>
  <si>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</si>
  <si>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</si>
  <si>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</si>
  <si>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</si>
  <si>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</si>
  <si>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</si>
  <si>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</si>
  <si>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</si>
  <si>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</si>
  <si>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</si>
  <si>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</si>
  <si>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</si>
  <si>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</si>
  <si>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</si>
  <si>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</si>
  <si>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</si>
  <si>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</si>
  <si>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</si>
  <si>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</si>
  <si>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</si>
  <si>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</si>
  <si>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</si>
  <si>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</si>
  <si>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</si>
  <si>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</si>
  <si>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</si>
  <si>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</si>
  <si>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</si>
  <si>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</si>
  <si>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</si>
  <si>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</si>
  <si>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</si>
  <si>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</si>
  <si>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</si>
  <si>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</si>
  <si>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</si>
  <si>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</si>
  <si>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</si>
  <si>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</si>
  <si>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</si>
  <si>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</si>
  <si>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</si>
  <si>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</si>
  <si>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</si>
  <si>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</si>
  <si>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</si>
  <si>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</si>
  <si>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</si>
  <si>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</si>
  <si>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</si>
  <si>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</si>
  <si>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</si>
  <si>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</si>
  <si>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</si>
  <si>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</si>
  <si>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</si>
  <si>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</si>
  <si>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</si>
  <si>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</si>
  <si>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</si>
  <si>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</si>
  <si>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</si>
  <si>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</si>
  <si>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</si>
  <si>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</si>
  <si>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</si>
  <si>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</si>
  <si>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</si>
  <si>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</si>
  <si>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</si>
  <si>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</si>
  <si>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</si>
  <si>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</si>
  <si>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</si>
  <si>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</si>
  <si>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</si>
  <si>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</si>
  <si>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</si>
  <si>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</si>
  <si>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</si>
  <si>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</si>
  <si>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</si>
  <si>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</si>
  <si>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</si>
  <si>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</si>
  <si>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</si>
  <si>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</si>
  <si>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</si>
  <si>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</si>
  <si>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</si>
  <si>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</si>
  <si>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</si>
  <si>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</si>
  <si>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</si>
  <si>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</si>
  <si>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</si>
  <si>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</si>
  <si>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</si>
  <si>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</si>
  <si>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</si>
  <si>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</si>
  <si>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</si>
  <si>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</si>
  <si>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</si>
  <si>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</si>
  <si>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</si>
  <si>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</si>
  <si>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</si>
  <si>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</si>
  <si>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</si>
  <si>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</si>
  <si>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</si>
  <si>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</si>
  <si>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</si>
  <si>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</si>
  <si>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</si>
  <si>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</si>
  <si>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</si>
  <si>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</si>
  <si>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</si>
  <si>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</si>
  <si>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</si>
  <si>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</si>
  <si>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</si>
  <si>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</si>
  <si>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</si>
  <si>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</si>
  <si>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</si>
  <si>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</si>
  <si>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</si>
  <si>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</si>
  <si>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</si>
  <si>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</si>
  <si>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</si>
  <si>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</si>
  <si>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</si>
  <si>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</si>
  <si>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</si>
  <si>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</si>
  <si>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</si>
  <si>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</si>
  <si>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</si>
  <si>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</si>
  <si>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</si>
  <si>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</si>
  <si>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</si>
  <si>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</si>
  <si>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</si>
  <si>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</si>
  <si>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</si>
  <si>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</si>
  <si>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</si>
  <si>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</si>
  <si>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</si>
  <si>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</si>
  <si>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</si>
  <si>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</si>
  <si>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</si>
  <si>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</si>
  <si>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</si>
  <si>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</si>
  <si>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</si>
  <si>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</si>
  <si>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</si>
  <si>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</si>
  <si>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</si>
  <si>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</si>
  <si>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</si>
  <si>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</si>
  <si>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</si>
  <si>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</si>
  <si>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</si>
  <si>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</si>
  <si>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</si>
  <si>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</si>
  <si>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</si>
  <si>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</si>
  <si>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</si>
  <si>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</si>
  <si>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</si>
  <si>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</si>
  <si>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</si>
  <si>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</si>
  <si>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</si>
  <si>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</si>
  <si>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</si>
  <si>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</si>
  <si>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</si>
  <si>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</si>
  <si>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</si>
  <si>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</si>
  <si>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</si>
  <si>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</si>
  <si>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</si>
  <si>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</si>
  <si>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</si>
  <si>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</si>
  <si>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</si>
  <si>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</si>
  <si>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</si>
  <si>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</si>
  <si>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</si>
  <si>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</si>
  <si>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</si>
  <si>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</si>
  <si>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</si>
  <si>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</si>
  <si>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</si>
  <si>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</si>
  <si>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</si>
  <si>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</si>
  <si>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</si>
  <si>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</si>
  <si>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</si>
  <si>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</si>
  <si>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</si>
  <si>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</si>
  <si>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</si>
  <si>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</si>
  <si>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</si>
  <si>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</si>
  <si>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</si>
  <si>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</si>
  <si>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</si>
  <si>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</si>
  <si>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</si>
  <si>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</si>
  <si>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</si>
  <si>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</si>
  <si>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</si>
  <si>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</si>
  <si>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</si>
  <si>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</si>
  <si>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</si>
  <si>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</si>
  <si>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</si>
  <si>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</si>
  <si>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</si>
  <si>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</si>
  <si>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</si>
  <si>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</si>
  <si>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</si>
  <si>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</si>
  <si>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</si>
  <si>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</si>
  <si>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</si>
  <si>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</si>
  <si>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</si>
  <si>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</si>
  <si>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</si>
  <si>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</si>
  <si>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</si>
  <si>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</si>
  <si>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</si>
  <si>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</si>
  <si>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</si>
  <si>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</si>
  <si>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</si>
  <si>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</si>
  <si>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</si>
  <si>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</si>
  <si>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</si>
  <si>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</si>
  <si>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</si>
  <si>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</si>
  <si>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</si>
  <si>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</si>
  <si>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</si>
  <si>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</si>
  <si>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</si>
  <si>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</si>
  <si>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</si>
  <si>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</si>
  <si>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</si>
  <si>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</si>
  <si>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</si>
  <si>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</si>
  <si>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</si>
  <si>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</si>
  <si>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</si>
  <si>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</si>
  <si>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</si>
  <si>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</si>
  <si>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</si>
  <si>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</si>
  <si>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</si>
  <si>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</si>
  <si>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</si>
  <si>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</si>
  <si>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</si>
  <si>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</si>
  <si>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</si>
  <si>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</si>
  <si>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</si>
  <si>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</si>
  <si>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</si>
  <si>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</si>
  <si>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</si>
  <si>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</si>
  <si>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</si>
  <si>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</si>
  <si>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</si>
  <si>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</si>
  <si>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</si>
  <si>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</si>
  <si>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</si>
  <si>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</si>
  <si>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</si>
  <si>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</si>
  <si>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</si>
  <si>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</si>
  <si>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</si>
  <si>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</si>
  <si>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</si>
  <si>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</si>
  <si>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</si>
  <si>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</si>
  <si>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</si>
  <si>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</si>
  <si>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</si>
  <si>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</si>
  <si>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</si>
  <si>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</si>
  <si>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</si>
  <si>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</si>
  <si>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</si>
  <si>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</si>
  <si>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</si>
  <si>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</si>
  <si>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</si>
  <si>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</si>
  <si>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</si>
  <si>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</si>
  <si>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</si>
  <si>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</si>
  <si>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</si>
  <si>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</si>
  <si>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</si>
  <si>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</si>
  <si>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</si>
  <si>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</si>
  <si>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</si>
  <si>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</si>
  <si>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</si>
  <si>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</si>
  <si>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</si>
  <si>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</si>
  <si>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</si>
  <si>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</si>
  <si>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</si>
  <si>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</si>
  <si>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</si>
  <si>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</si>
  <si>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</si>
  <si>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</si>
  <si>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</si>
  <si>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</si>
  <si>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</si>
  <si>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</si>
  <si>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</si>
  <si>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</si>
  <si>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</si>
  <si>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</si>
  <si>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</si>
  <si>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</si>
  <si>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</si>
  <si>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</si>
  <si>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</si>
  <si>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</si>
  <si>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</si>
  <si>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</si>
  <si>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</si>
  <si>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</si>
  <si>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</si>
  <si>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</si>
  <si>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</si>
  <si>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</si>
  <si>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</si>
  <si>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</si>
  <si>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</si>
  <si>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</si>
  <si>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</si>
  <si>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</si>
  <si>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</si>
  <si>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</si>
  <si>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</si>
  <si>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</si>
  <si>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</si>
  <si>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</si>
  <si>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</si>
  <si>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</si>
  <si>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</si>
  <si>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</si>
  <si>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</si>
  <si>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</si>
  <si>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</si>
  <si>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</si>
  <si>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</si>
  <si>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</si>
  <si>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</si>
  <si>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</si>
  <si>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</si>
  <si>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</si>
  <si>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</si>
  <si>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</si>
  <si>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</si>
  <si>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</si>
  <si>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</si>
  <si>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</si>
  <si>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</si>
  <si>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</si>
  <si>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</si>
  <si>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</si>
  <si>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</si>
  <si>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</si>
  <si>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</si>
  <si>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</si>
  <si>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</si>
  <si>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</si>
  <si>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</si>
  <si>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</si>
  <si>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</si>
  <si>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</si>
  <si>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</si>
  <si>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</si>
  <si>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</si>
  <si>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</si>
  <si>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</si>
  <si>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</si>
  <si>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</si>
  <si>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</si>
  <si>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</si>
  <si>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</si>
  <si>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</si>
  <si>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</si>
  <si>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</si>
  <si>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</si>
  <si>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</si>
  <si>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</si>
  <si>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</si>
  <si>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</si>
  <si>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</si>
  <si>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</si>
  <si>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</si>
  <si>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</si>
  <si>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</si>
  <si>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</si>
  <si>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</si>
  <si>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</si>
  <si>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</si>
  <si>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</si>
  <si>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</si>
  <si>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</si>
  <si>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</si>
  <si>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</si>
  <si>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</si>
  <si>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</si>
  <si>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</si>
  <si>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</si>
  <si>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</si>
  <si>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</si>
  <si>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</si>
  <si>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</si>
  <si>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</si>
  <si>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</si>
  <si>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</si>
  <si>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</si>
  <si>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</si>
  <si>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</si>
  <si>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</si>
  <si>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</si>
  <si>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</si>
  <si>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</si>
  <si>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</si>
  <si>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</si>
  <si>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</si>
  <si>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</si>
  <si>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</si>
  <si>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</si>
  <si>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</si>
  <si>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</si>
  <si>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</si>
  <si>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</si>
  <si>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</si>
  <si>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</si>
  <si>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</si>
  <si>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</si>
  <si>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</si>
  <si>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</si>
  <si>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</si>
  <si>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</si>
  <si>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</si>
  <si>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</si>
  <si>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</si>
  <si>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</si>
  <si>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</si>
  <si>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</si>
  <si>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</si>
  <si>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</si>
  <si>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</si>
  <si>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</si>
  <si>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</si>
  <si>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</si>
  <si>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</si>
  <si>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</si>
  <si>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</si>
  <si>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</si>
  <si>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</si>
  <si>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</si>
  <si>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</si>
  <si>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</si>
  <si>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</si>
  <si>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</si>
  <si>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</si>
  <si>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</si>
  <si>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</si>
  <si>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</si>
  <si>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</si>
  <si>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</si>
  <si>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</si>
  <si>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</si>
  <si>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</si>
  <si>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</si>
  <si>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</si>
  <si>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</si>
  <si>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</si>
  <si>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</si>
  <si>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</si>
  <si>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</si>
  <si>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</si>
  <si>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</si>
  <si>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</si>
  <si>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</si>
  <si>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</si>
  <si>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</si>
  <si>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</si>
  <si>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</si>
  <si>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</si>
  <si>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</si>
  <si>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</si>
  <si>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</si>
  <si>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</si>
  <si>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</si>
  <si>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</si>
  <si>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</si>
  <si>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</si>
  <si>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</si>
  <si>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</si>
  <si>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</si>
  <si>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</si>
  <si>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</si>
  <si>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</si>
  <si>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</si>
  <si>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</si>
  <si>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</si>
  <si>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</si>
  <si>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</si>
  <si>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</si>
  <si>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</si>
  <si>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</si>
  <si>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</si>
  <si>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</si>
  <si>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</si>
  <si>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</si>
  <si>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</si>
  <si>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</si>
  <si>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</si>
  <si>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</si>
  <si>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</si>
  <si>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</si>
  <si>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</si>
  <si>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</si>
  <si>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</si>
  <si>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</si>
  <si>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</si>
  <si>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</si>
  <si>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</si>
  <si>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</si>
  <si>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</si>
  <si>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</si>
  <si>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</si>
  <si>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</si>
  <si>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</si>
  <si>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</si>
  <si>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</si>
  <si>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</si>
  <si>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</si>
  <si>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</si>
  <si>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</si>
  <si>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</si>
  <si>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</si>
  <si>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</si>
  <si>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</si>
  <si>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</si>
  <si>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</si>
  <si>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</si>
  <si>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</si>
  <si>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</si>
  <si>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</si>
  <si>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</si>
  <si>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</si>
  <si>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</si>
  <si>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</si>
  <si>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</si>
  <si>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</si>
  <si>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</si>
  <si>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</si>
  <si>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</si>
  <si>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</si>
  <si>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</si>
  <si>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</si>
  <si>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</si>
  <si>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</si>
  <si>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</si>
  <si>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</si>
  <si>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</si>
  <si>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</si>
  <si>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</si>
  <si>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</si>
  <si>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</si>
  <si>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</si>
  <si>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</si>
  <si>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</si>
  <si>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</si>
  <si>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</si>
  <si>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</si>
  <si>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</si>
  <si>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</si>
  <si>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</si>
  <si>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</si>
  <si>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</si>
  <si>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</si>
  <si>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</si>
  <si>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</si>
  <si>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</si>
  <si>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</si>
  <si>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</si>
  <si>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</si>
  <si>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</si>
  <si>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</si>
  <si>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</si>
  <si>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</si>
  <si>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</si>
  <si>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</si>
  <si>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</si>
  <si>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</si>
  <si>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</si>
  <si>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</si>
  <si>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</si>
  <si>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</si>
  <si>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</si>
  <si>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</si>
  <si>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</si>
  <si>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</si>
  <si>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</si>
  <si>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</si>
  <si>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</si>
  <si>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</si>
  <si>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</si>
  <si>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</si>
  <si>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</si>
  <si>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</si>
  <si>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</si>
  <si>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</si>
  <si>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</si>
  <si>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</si>
  <si>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</si>
  <si>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</si>
  <si>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</si>
  <si>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</si>
  <si>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</si>
  <si>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</si>
  <si>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</si>
  <si>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</si>
  <si>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</si>
  <si>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</si>
  <si>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</si>
  <si>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</si>
  <si>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</si>
  <si>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</si>
  <si>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</si>
  <si>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</si>
  <si>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</si>
  <si>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</si>
  <si>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</si>
  <si>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</si>
  <si>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</si>
  <si>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</si>
  <si>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</si>
  <si>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</si>
  <si>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</si>
  <si>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</si>
  <si>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</si>
  <si>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</si>
  <si>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</si>
  <si>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</si>
  <si>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</si>
  <si>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</si>
  <si>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</si>
  <si>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</si>
  <si>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</si>
  <si>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</si>
  <si>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</si>
  <si>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</si>
  <si>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</si>
  <si>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</si>
  <si>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</si>
  <si>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</si>
  <si>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</si>
  <si>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</si>
  <si>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</si>
  <si>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</si>
  <si>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</si>
  <si>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</si>
  <si>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</si>
  <si>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</si>
  <si>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</si>
  <si>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</si>
  <si>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</si>
  <si>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</si>
  <si>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</si>
  <si>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</si>
  <si>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</si>
  <si>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</si>
  <si>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</si>
  <si>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</si>
  <si>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</si>
  <si>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</si>
  <si>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</si>
  <si>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</si>
  <si>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</si>
  <si>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</si>
  <si>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</si>
  <si>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</si>
  <si>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</si>
  <si>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</si>
  <si>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</si>
  <si>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</si>
  <si>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</si>
  <si>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</si>
  <si>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</si>
  <si>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</si>
  <si>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</si>
  <si>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</si>
  <si>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</si>
  <si>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</si>
  <si>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</si>
  <si>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</si>
  <si>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</si>
  <si>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</si>
  <si>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</si>
  <si>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</si>
  <si>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</si>
  <si>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</si>
  <si>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</si>
  <si>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</si>
  <si>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</si>
  <si>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</si>
  <si>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</si>
  <si>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</si>
  <si>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</si>
  <si>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</si>
  <si>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</si>
  <si>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</si>
  <si>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</si>
  <si>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</si>
  <si>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</si>
  <si>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</si>
  <si>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</si>
  <si>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</si>
  <si>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</si>
  <si>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</si>
  <si>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</si>
  <si>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</si>
  <si>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</si>
  <si>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</si>
  <si>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</si>
  <si>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</si>
  <si>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</si>
  <si>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</si>
  <si>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</si>
  <si>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</si>
  <si>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</si>
  <si>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</si>
  <si>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</si>
  <si>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</si>
  <si>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</si>
  <si>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</si>
  <si>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</si>
  <si>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</si>
  <si>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</si>
  <si>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</si>
  <si>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</si>
  <si>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</si>
  <si>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</si>
  <si>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</si>
  <si>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</si>
  <si>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</si>
  <si>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</si>
  <si>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</si>
  <si>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</si>
  <si>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</si>
  <si>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</si>
  <si>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</si>
  <si>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</si>
  <si>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</si>
  <si>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</si>
  <si>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</si>
  <si>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</si>
  <si>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</si>
  <si>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</si>
  <si>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</si>
  <si>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</si>
  <si>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</si>
  <si>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</si>
  <si>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</si>
  <si>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</si>
  <si>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</si>
  <si>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</si>
  <si>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</si>
  <si>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</si>
  <si>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</si>
  <si>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</si>
  <si>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</si>
  <si>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</si>
  <si>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</si>
  <si>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</si>
  <si>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</si>
  <si>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</si>
  <si>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</si>
  <si>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</si>
  <si>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</si>
  <si>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</si>
  <si>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</si>
  <si>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</si>
  <si>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</si>
  <si>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</si>
  <si>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</si>
  <si>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</si>
  <si>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</si>
  <si>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</si>
  <si>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</si>
  <si>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</si>
  <si>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</si>
  <si>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</si>
  <si>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</si>
  <si>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</si>
  <si>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</si>
  <si>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</si>
  <si>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</si>
  <si>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</si>
  <si>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</si>
  <si>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</si>
  <si>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</si>
  <si>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</si>
  <si>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</si>
  <si>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</si>
  <si>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</si>
  <si>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</si>
  <si>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</si>
  <si>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</si>
  <si>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</si>
  <si>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</si>
  <si>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</si>
  <si>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</si>
  <si>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</si>
  <si>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</si>
  <si>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</si>
  <si>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</si>
  <si>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</si>
  <si>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</si>
  <si>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</si>
  <si>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</si>
  <si>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</si>
  <si>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</si>
  <si>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</si>
  <si>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</si>
  <si>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</si>
  <si>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</si>
  <si>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</si>
  <si>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</si>
  <si>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</si>
  <si>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</si>
  <si>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</si>
  <si>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</si>
  <si>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</si>
  <si>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</si>
  <si>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</si>
  <si>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</si>
  <si>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</si>
  <si>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</si>
  <si>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</si>
  <si>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</si>
  <si>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</si>
  <si>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</si>
  <si>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</si>
  <si>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</si>
  <si>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</si>
  <si>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</si>
  <si>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</si>
  <si>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</si>
  <si>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</si>
  <si>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</si>
  <si>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</si>
  <si>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</si>
  <si>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</si>
  <si>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</si>
  <si>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</si>
  <si>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</si>
  <si>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</si>
  <si>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</si>
  <si>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</si>
  <si>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</si>
  <si>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</si>
  <si>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</si>
  <si>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</si>
  <si>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</si>
  <si>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</si>
  <si>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</si>
  <si>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</si>
  <si>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</si>
  <si>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</si>
  <si>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</si>
  <si>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</si>
  <si>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</si>
  <si>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</si>
  <si>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</si>
  <si>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</si>
  <si>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</si>
  <si>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</si>
  <si>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</si>
  <si>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</si>
  <si>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</si>
  <si>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</si>
  <si>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</si>
  <si>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</si>
  <si>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</si>
  <si>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</si>
  <si>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</si>
  <si>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</si>
  <si>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</si>
  <si>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</si>
  <si>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</si>
  <si>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</si>
  <si>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</si>
  <si>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</si>
  <si>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</si>
  <si>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</si>
  <si>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</si>
  <si>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</si>
  <si>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</si>
  <si>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</si>
  <si>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</si>
  <si>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</si>
  <si>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</si>
  <si>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</si>
  <si>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</si>
  <si>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</si>
  <si>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</si>
  <si>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</si>
  <si>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</si>
  <si>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</si>
  <si>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</si>
  <si>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</si>
  <si>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</si>
  <si>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</si>
  <si>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</si>
  <si>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</si>
  <si>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</si>
  <si>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</si>
  <si>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</si>
  <si>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</si>
  <si>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</si>
  <si>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</si>
  <si>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</si>
  <si>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</si>
  <si>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</si>
  <si>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</si>
  <si>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</si>
  <si>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</si>
  <si>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</si>
  <si>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</si>
  <si>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</si>
  <si>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</si>
  <si>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</si>
  <si>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</si>
  <si>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</si>
  <si>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</si>
  <si>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</si>
  <si>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</si>
  <si>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</si>
  <si>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</si>
  <si>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</si>
  <si>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</si>
  <si>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</si>
  <si>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</si>
  <si>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</si>
  <si>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</si>
  <si>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</si>
  <si>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</si>
  <si>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</si>
  <si>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</si>
  <si>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</si>
  <si>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</si>
  <si>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</si>
  <si>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</si>
  <si>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</si>
  <si>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</si>
  <si>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</si>
  <si>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</si>
  <si>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</si>
  <si>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</si>
  <si>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</si>
  <si>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</si>
  <si>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</si>
  <si>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</si>
  <si>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</si>
  <si>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</si>
  <si>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</si>
  <si>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</si>
  <si>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</si>
  <si>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</si>
  <si>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</si>
  <si>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</si>
  <si>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</si>
  <si>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</si>
  <si>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</si>
  <si>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</si>
  <si>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</si>
  <si>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</si>
  <si>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</si>
  <si>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</si>
  <si>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</si>
  <si>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</si>
  <si>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</si>
  <si>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</si>
  <si>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</si>
  <si>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</si>
  <si>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</si>
  <si>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</si>
  <si>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</si>
  <si>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</si>
  <si>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</si>
  <si>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</si>
  <si>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</si>
  <si>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</si>
  <si>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</si>
  <si>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</si>
  <si>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</si>
  <si>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</si>
  <si>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</si>
  <si>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</si>
  <si>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</si>
  <si>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</si>
  <si>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</si>
  <si>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</si>
  <si>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</si>
  <si>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</si>
  <si>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</si>
  <si>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</si>
  <si>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</si>
  <si>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</si>
  <si>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</si>
  <si>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</si>
  <si>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</si>
  <si>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</si>
  <si>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</si>
  <si>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</si>
  <si>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</si>
  <si>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</si>
  <si>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</si>
  <si>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</si>
  <si>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</si>
  <si>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</si>
  <si>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</si>
  <si>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</si>
  <si>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</si>
  <si>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</si>
  <si>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</si>
  <si>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</si>
  <si>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</si>
  <si>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</si>
  <si>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</si>
  <si>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</si>
  <si>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</si>
  <si>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</si>
  <si>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</si>
  <si>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</si>
  <si>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</si>
  <si>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</si>
  <si>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</si>
  <si>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</si>
  <si>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</si>
  <si>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</si>
  <si>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</si>
  <si>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</si>
  <si>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</si>
  <si>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</si>
  <si>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</si>
  <si>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</si>
  <si>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</si>
  <si>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</si>
  <si>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</si>
  <si>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</si>
  <si>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</si>
  <si>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</si>
  <si>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</si>
  <si>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</si>
  <si>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</si>
  <si>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</si>
  <si>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</si>
  <si>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</si>
  <si>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</si>
  <si>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</si>
  <si>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</si>
  <si>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</si>
  <si>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</si>
  <si>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</si>
  <si>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</si>
  <si>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</si>
  <si>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</si>
  <si>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</si>
  <si>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</si>
  <si>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</si>
  <si>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</si>
  <si>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</si>
  <si>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</si>
  <si>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</si>
  <si>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</si>
  <si>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</si>
  <si>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</si>
  <si>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</si>
  <si>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</si>
  <si>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</si>
  <si>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</si>
  <si>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</si>
  <si>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</si>
  <si>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</si>
  <si>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</si>
  <si>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</si>
  <si>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</si>
  <si>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</si>
  <si>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</si>
  <si>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</si>
  <si>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</si>
  <si>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</si>
  <si>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</si>
  <si>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</si>
  <si>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</si>
  <si>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</si>
  <si>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</si>
  <si>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</si>
  <si>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</si>
  <si>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</si>
  <si>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</si>
  <si>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</si>
  <si>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</si>
  <si>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</si>
  <si>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</si>
  <si>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</si>
  <si>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</si>
  <si>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</si>
  <si>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</si>
  <si>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</si>
  <si>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</si>
  <si>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</si>
  <si>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</si>
  <si>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</si>
  <si>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</si>
  <si>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</si>
  <si>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</si>
  <si>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</si>
  <si>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</si>
  <si>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</si>
  <si>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</si>
  <si>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</si>
  <si>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</si>
  <si>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</si>
  <si>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</si>
  <si>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</si>
  <si>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</si>
  <si>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</si>
  <si>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</si>
  <si>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</si>
  <si>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</si>
  <si>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</si>
  <si>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</si>
  <si>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</si>
  <si>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</si>
  <si>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</si>
  <si>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</si>
  <si>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</si>
  <si>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</si>
  <si>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</si>
  <si>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</si>
  <si>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</si>
  <si>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</si>
  <si>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</si>
  <si>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</si>
  <si>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</si>
  <si>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</si>
  <si>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</si>
  <si>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</si>
  <si>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</si>
  <si>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</si>
  <si>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</si>
  <si>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</si>
  <si>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</si>
  <si>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</si>
  <si>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</si>
  <si>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</si>
  <si>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</si>
  <si>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</si>
  <si>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</si>
  <si>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</si>
  <si>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</si>
  <si>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</si>
  <si>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</si>
  <si>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</si>
  <si>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</si>
  <si>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</si>
  <si>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</si>
  <si>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</si>
  <si>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</si>
  <si>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</si>
  <si>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</si>
  <si>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</si>
  <si>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</si>
  <si>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</si>
  <si>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</si>
  <si>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</si>
  <si>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</si>
  <si>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</si>
  <si>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</si>
  <si>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</si>
  <si>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</si>
  <si>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</si>
  <si>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</si>
  <si>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</si>
  <si>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</si>
  <si>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</si>
  <si>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</si>
  <si>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</si>
  <si>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</si>
  <si>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</si>
  <si>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</si>
  <si>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</si>
  <si>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</si>
  <si>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</si>
  <si>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</si>
  <si>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</si>
  <si>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</si>
  <si>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</si>
  <si>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</si>
  <si>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</si>
  <si>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</si>
  <si>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</si>
  <si>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</si>
  <si>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</si>
  <si>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</si>
  <si>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</si>
  <si>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</si>
  <si>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</si>
  <si>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</si>
  <si>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</si>
  <si>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</si>
  <si>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</si>
  <si>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</si>
  <si>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</si>
  <si>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</si>
  <si>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</si>
  <si>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</si>
  <si>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</si>
  <si>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</si>
  <si>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</si>
  <si>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</si>
  <si>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</si>
  <si>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</si>
  <si>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</si>
  <si>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</si>
  <si>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</si>
  <si>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</si>
  <si>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</si>
  <si>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</si>
  <si>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</si>
  <si>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</si>
  <si>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</si>
  <si>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</si>
  <si>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</si>
  <si>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</si>
  <si>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</si>
  <si>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</si>
  <si>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</si>
  <si>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</si>
  <si>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</si>
  <si>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</si>
  <si>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</si>
  <si>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</si>
  <si>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</si>
  <si>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</si>
  <si>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</si>
  <si>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</si>
  <si>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</si>
  <si>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</si>
  <si>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</si>
  <si>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</si>
  <si>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</si>
  <si>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</si>
  <si>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</si>
  <si>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</si>
  <si>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</si>
  <si>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</si>
  <si>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</si>
  <si>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</si>
  <si>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</si>
  <si>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</si>
  <si>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</si>
  <si>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</si>
  <si>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</si>
  <si>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</si>
  <si>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</si>
  <si>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</si>
  <si>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</si>
  <si>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</si>
  <si>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</si>
  <si>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</si>
  <si>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</si>
  <si>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</si>
  <si>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</si>
  <si>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</si>
  <si>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</si>
  <si>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</si>
  <si>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</si>
  <si>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</si>
  <si>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</si>
  <si>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</si>
  <si>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</si>
  <si>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</si>
  <si>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</si>
  <si>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</si>
  <si>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</si>
  <si>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</si>
  <si>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</si>
  <si>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</si>
  <si>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</si>
  <si>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</si>
  <si>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</si>
  <si>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</si>
  <si>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</si>
  <si>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</si>
  <si>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</si>
  <si>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</si>
  <si>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</si>
  <si>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</si>
  <si>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</si>
  <si>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</si>
  <si>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</si>
  <si>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</si>
  <si>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</si>
  <si>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</si>
  <si>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</si>
  <si>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</si>
  <si>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</si>
  <si>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</si>
  <si>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</si>
  <si>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</si>
  <si>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</si>
  <si>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</si>
  <si>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</si>
  <si>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</si>
  <si>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</si>
  <si>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</si>
  <si>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</si>
  <si>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</si>
  <si>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</si>
  <si>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</si>
  <si>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</si>
  <si>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</si>
  <si>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</si>
  <si>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</si>
  <si>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</si>
  <si>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</si>
  <si>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</si>
  <si>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</si>
  <si>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</si>
  <si>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</si>
  <si>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</si>
  <si>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</si>
  <si>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</si>
  <si>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</si>
  <si>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</si>
  <si>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</si>
  <si>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</si>
  <si>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</si>
  <si>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</si>
  <si>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</si>
  <si>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</si>
  <si>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</si>
  <si>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</si>
  <si>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</si>
  <si>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</si>
  <si>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</si>
  <si>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</si>
  <si>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</si>
  <si>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</si>
  <si>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</si>
  <si>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</si>
  <si>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</si>
  <si>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</si>
  <si>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</si>
  <si>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</si>
  <si>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</si>
  <si>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</si>
  <si>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</si>
  <si>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</si>
  <si>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</si>
  <si>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</si>
  <si>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</si>
  <si>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</si>
  <si>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</si>
  <si>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</si>
  <si>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</si>
  <si>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</si>
  <si>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</si>
  <si>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</si>
  <si>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</si>
  <si>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</si>
  <si>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</si>
  <si>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</si>
  <si>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</si>
  <si>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</si>
  <si>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</si>
  <si>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</si>
  <si>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</si>
  <si>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</si>
  <si>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</si>
  <si>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</si>
  <si>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</si>
  <si>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</si>
  <si>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</si>
  <si>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</si>
  <si>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</si>
  <si>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</si>
  <si>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</si>
  <si>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</si>
  <si>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</si>
  <si>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</si>
  <si>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</si>
  <si>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</si>
  <si>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</si>
  <si>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</si>
  <si>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</si>
  <si>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</si>
  <si>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</si>
  <si>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</si>
  <si>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</si>
  <si>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</si>
  <si>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</si>
  <si>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</si>
  <si>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</si>
  <si>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</si>
  <si>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</si>
  <si>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</si>
  <si>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</si>
  <si>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</si>
  <si>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</si>
  <si>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</si>
  <si>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</si>
  <si>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</si>
  <si>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</si>
  <si>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</si>
  <si>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</si>
  <si>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</si>
  <si>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</si>
  <si>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</si>
  <si>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</si>
  <si>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</si>
  <si>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</si>
  <si>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</si>
  <si>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</si>
  <si>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</si>
  <si>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</si>
  <si>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</si>
  <si>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</si>
  <si>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</si>
  <si>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</si>
  <si>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</si>
  <si>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</si>
  <si>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</si>
  <si>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</si>
  <si>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</si>
  <si>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</si>
  <si>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</si>
  <si>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</si>
  <si>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</si>
  <si>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</si>
  <si>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</si>
  <si>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</si>
  <si>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</si>
  <si>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</si>
  <si>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</si>
  <si>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</si>
  <si>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</si>
  <si>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</si>
  <si>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</si>
  <si>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</si>
  <si>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</si>
  <si>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</si>
  <si>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</si>
  <si>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</si>
  <si>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</si>
  <si>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</si>
  <si>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</si>
  <si>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</si>
  <si>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</si>
  <si>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</si>
  <si>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</si>
  <si>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</si>
  <si>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</si>
  <si>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</si>
  <si>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</si>
  <si>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</si>
  <si>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</si>
  <si>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</si>
  <si>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</si>
  <si>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</si>
  <si>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</si>
  <si>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</si>
  <si>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</si>
  <si>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</si>
  <si>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</si>
  <si>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</si>
  <si>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</si>
  <si>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</si>
  <si>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</si>
  <si>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</si>
  <si>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</si>
  <si>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</si>
  <si>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</si>
  <si>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</si>
  <si>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</si>
  <si>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</si>
  <si>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</si>
  <si>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</si>
  <si>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</si>
  <si>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</si>
  <si>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</si>
  <si>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</si>
  <si>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</si>
  <si>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</si>
  <si>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</si>
  <si>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</si>
  <si>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</si>
  <si>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</si>
  <si>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</si>
  <si>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</si>
  <si>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</si>
  <si>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</si>
  <si>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</si>
  <si>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</si>
  <si>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</si>
  <si>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</si>
  <si>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</si>
  <si>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</si>
  <si>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</si>
  <si>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</si>
  <si>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</si>
  <si>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</si>
  <si>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</si>
  <si>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</si>
  <si>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</si>
  <si>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</si>
  <si>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</si>
  <si>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</si>
  <si>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</si>
  <si>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</si>
  <si>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</si>
  <si>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</si>
  <si>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</si>
  <si>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</si>
  <si>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</si>
  <si>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</si>
  <si>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</si>
  <si>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</si>
  <si>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</si>
  <si>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</si>
  <si>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</si>
  <si>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</si>
  <si>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</si>
  <si>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</si>
  <si>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</si>
  <si>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</si>
  <si>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</si>
  <si>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</si>
  <si>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</si>
  <si>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</si>
  <si>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</si>
  <si>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</si>
  <si>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</si>
  <si>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</si>
  <si>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</si>
  <si>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</si>
  <si>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</si>
  <si>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</si>
  <si>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</si>
  <si>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</si>
  <si>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</si>
  <si>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</si>
  <si>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</si>
  <si>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</si>
  <si>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</si>
  <si>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</si>
  <si>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</si>
  <si>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</si>
  <si>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</si>
  <si>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</si>
  <si>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</si>
  <si>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</si>
  <si>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</si>
  <si>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</si>
  <si>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</si>
  <si>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</si>
  <si>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</si>
  <si>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</si>
  <si>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</si>
  <si>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</si>
  <si>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</si>
  <si>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</si>
  <si>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</si>
  <si>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</si>
  <si>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</si>
  <si>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</si>
  <si>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</si>
  <si>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</si>
  <si>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</si>
  <si>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</si>
  <si>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</si>
  <si>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</si>
  <si>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</si>
  <si>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</si>
  <si>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</si>
  <si>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</si>
  <si>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</si>
  <si>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</si>
  <si>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</si>
  <si>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</si>
  <si>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</si>
  <si>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</si>
  <si>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</si>
  <si>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</si>
  <si>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</si>
  <si>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</si>
  <si>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</si>
  <si>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</si>
  <si>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</si>
  <si>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</si>
  <si>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</si>
  <si>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</si>
  <si>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</si>
  <si>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</si>
  <si>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</si>
  <si>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</si>
  <si>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</si>
  <si>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</si>
  <si>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</si>
  <si>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</si>
  <si>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</si>
  <si>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</si>
  <si>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</si>
  <si>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</si>
  <si>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</si>
  <si>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</si>
  <si>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</si>
  <si>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</si>
  <si>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</si>
  <si>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</si>
  <si>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</si>
  <si>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</si>
  <si>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</si>
  <si>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</si>
  <si>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</si>
  <si>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</si>
  <si>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</si>
  <si>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</si>
  <si>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</si>
  <si>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</si>
  <si>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</si>
  <si>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</si>
  <si>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</si>
  <si>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</si>
  <si>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</si>
  <si>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</si>
  <si>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</si>
  <si>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</si>
  <si>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</si>
  <si>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</si>
  <si>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</si>
  <si>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</si>
  <si>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</si>
  <si>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</si>
  <si>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</si>
  <si>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</si>
  <si>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</si>
  <si>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</si>
  <si>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</si>
  <si>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</si>
  <si>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</si>
  <si>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</si>
  <si>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</si>
  <si>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</si>
  <si>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</si>
  <si>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</si>
  <si>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</si>
  <si>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</si>
  <si>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</si>
  <si>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</si>
  <si>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</si>
  <si>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</si>
  <si>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</si>
  <si>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</si>
  <si>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</si>
  <si>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</si>
  <si>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</si>
  <si>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</si>
  <si>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</si>
  <si>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</si>
  <si>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</si>
  <si>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</si>
  <si>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</si>
  <si>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</si>
  <si>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</si>
  <si>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</si>
  <si>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</si>
  <si>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</si>
  <si>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</si>
  <si>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</si>
  <si>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</si>
  <si>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</si>
  <si>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</si>
  <si>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</si>
  <si>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</si>
  <si>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</si>
  <si>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</si>
  <si>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</si>
  <si>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</si>
  <si>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</si>
  <si>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</si>
  <si>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</si>
  <si>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</si>
  <si>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</si>
  <si>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</si>
  <si>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</si>
  <si>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</si>
  <si>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</si>
  <si>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</si>
  <si>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</si>
  <si>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</si>
  <si>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</si>
  <si>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</si>
  <si>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</si>
  <si>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</si>
  <si>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</si>
  <si>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</si>
  <si>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</si>
  <si>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</si>
  <si>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</si>
  <si>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</si>
  <si>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</si>
  <si>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</si>
  <si>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</si>
  <si>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</si>
  <si>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</si>
  <si>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</si>
  <si>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</si>
  <si>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</si>
  <si>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</si>
  <si>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</si>
  <si>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</si>
  <si>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</si>
  <si>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</si>
  <si>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</si>
  <si>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</si>
  <si>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</si>
  <si>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</si>
  <si>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</si>
  <si>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</si>
  <si>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</si>
  <si>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</si>
  <si>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</si>
  <si>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</si>
  <si>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</si>
  <si>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</si>
  <si>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</si>
  <si>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</si>
  <si>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</si>
  <si>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</si>
  <si>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</si>
  <si>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</si>
  <si>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</si>
  <si>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</si>
  <si>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</si>
  <si>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</si>
  <si>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</si>
  <si>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</si>
  <si>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</si>
  <si>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</si>
  <si>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</si>
  <si>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</si>
  <si>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</si>
  <si>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</si>
  <si>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</si>
  <si>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</si>
  <si>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</si>
  <si>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</si>
  <si>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</si>
  <si>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</si>
  <si>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</si>
  <si>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</si>
  <si>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</si>
  <si>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</si>
  <si>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</si>
  <si>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</si>
  <si>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</si>
  <si>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</si>
  <si>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</si>
  <si>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</si>
  <si>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</si>
  <si>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</si>
  <si>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</si>
  <si>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</si>
  <si>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</si>
  <si>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</si>
  <si>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</si>
  <si>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</si>
  <si>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</si>
  <si>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</si>
  <si>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</si>
  <si>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</si>
  <si>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</si>
  <si>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</si>
  <si>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</si>
  <si>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</si>
  <si>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</si>
  <si>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</si>
  <si>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</si>
  <si>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</si>
  <si>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</si>
  <si>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</si>
  <si>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</si>
  <si>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</si>
  <si>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</si>
  <si>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</si>
  <si>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</si>
  <si>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</si>
  <si>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</si>
  <si>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</si>
  <si>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</si>
  <si>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</si>
  <si>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</si>
  <si>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</si>
  <si>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</si>
  <si>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</si>
  <si>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</si>
  <si>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</si>
  <si>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</si>
  <si>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</si>
  <si>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</si>
  <si>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</si>
  <si>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</si>
  <si>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</si>
  <si>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</si>
  <si>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</si>
  <si>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</si>
  <si>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</si>
  <si>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</si>
  <si>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</si>
  <si>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</si>
  <si>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</si>
  <si>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</si>
  <si>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</si>
  <si>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</si>
  <si>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</si>
  <si>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</si>
  <si>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</si>
  <si>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</si>
  <si>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</si>
  <si>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</si>
  <si>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</si>
  <si>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</si>
  <si>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</si>
  <si>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</si>
  <si>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</si>
  <si>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</si>
  <si>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</si>
  <si>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</si>
  <si>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</si>
  <si>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</si>
  <si>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</si>
  <si>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</si>
  <si>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</si>
  <si>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</si>
  <si>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</si>
  <si>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</si>
  <si>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</si>
  <si>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</si>
  <si>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</si>
  <si>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</si>
  <si>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</si>
  <si>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</si>
  <si>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</si>
  <si>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</si>
  <si>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</si>
  <si>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</si>
  <si>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</si>
  <si>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</si>
  <si>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</si>
  <si>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</si>
  <si>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</si>
  <si>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</si>
  <si>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</si>
  <si>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</si>
  <si>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</si>
  <si>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</si>
  <si>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</si>
  <si>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</si>
  <si>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</si>
  <si>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</si>
  <si>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</si>
  <si>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</si>
  <si>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</si>
  <si>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</si>
  <si>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</si>
  <si>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</si>
  <si>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</si>
  <si>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</si>
  <si>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</si>
  <si>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</si>
  <si>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</si>
  <si>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</si>
  <si>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</si>
  <si>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</si>
  <si>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</si>
  <si>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</si>
  <si>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</si>
  <si>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</si>
  <si>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</si>
  <si>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</si>
  <si>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</si>
  <si>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</si>
  <si>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</si>
  <si>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</si>
  <si>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</si>
  <si>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</si>
  <si>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</si>
  <si>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</si>
  <si>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</si>
  <si>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</si>
  <si>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</si>
  <si>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</si>
  <si>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</si>
  <si>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</si>
  <si>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</si>
  <si>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</si>
  <si>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</si>
  <si>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</si>
  <si>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</si>
  <si>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</si>
  <si>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</si>
  <si>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</si>
  <si>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</si>
  <si>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</si>
  <si>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</si>
  <si>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</si>
  <si>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</si>
  <si>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</si>
  <si>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</si>
  <si>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</si>
  <si>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</si>
  <si>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</si>
  <si>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</si>
  <si>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</si>
  <si>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</si>
  <si>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</si>
  <si>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</si>
  <si>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</si>
  <si>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</si>
  <si>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</si>
  <si>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</si>
  <si>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</si>
  <si>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</si>
  <si>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</si>
  <si>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</si>
  <si>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</si>
  <si>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</si>
  <si>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</si>
  <si>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</si>
  <si>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</si>
  <si>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</si>
  <si>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</si>
  <si>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</si>
  <si>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</si>
  <si>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</si>
  <si>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</si>
  <si>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</si>
  <si>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</si>
  <si>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</si>
  <si>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</si>
  <si>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</si>
  <si>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</si>
  <si>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</si>
  <si>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</si>
  <si>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</si>
  <si>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</si>
  <si>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</si>
  <si>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</si>
  <si>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</si>
  <si>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</si>
  <si>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</si>
  <si>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</si>
  <si>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</si>
  <si>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</si>
  <si>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</si>
  <si>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</si>
  <si>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</si>
  <si>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</si>
  <si>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</si>
  <si>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</si>
  <si>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</si>
  <si>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</si>
  <si>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</si>
  <si>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</si>
  <si>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</si>
  <si>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</si>
  <si>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</si>
  <si>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</si>
  <si>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</si>
  <si>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</si>
  <si>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</si>
  <si>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</si>
  <si>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</si>
  <si>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</si>
  <si>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</si>
  <si>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</si>
  <si>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</si>
  <si>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</si>
  <si>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</si>
  <si>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</si>
  <si>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</si>
  <si>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</si>
  <si>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</si>
  <si>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</si>
  <si>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</si>
  <si>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</si>
  <si>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</si>
  <si>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</si>
  <si>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</si>
  <si>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</si>
  <si>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</si>
  <si>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</si>
  <si>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</si>
  <si>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</si>
  <si>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</si>
  <si>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</si>
  <si>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</si>
  <si>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</si>
  <si>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</si>
  <si>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</si>
  <si>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</si>
  <si>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</si>
  <si>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</si>
  <si>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</si>
  <si>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</si>
  <si>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</si>
  <si>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</si>
  <si>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</si>
  <si>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</si>
  <si>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</si>
  <si>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</si>
  <si>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</si>
  <si>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</si>
  <si>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</si>
  <si>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</si>
  <si>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</si>
  <si>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</si>
  <si>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</si>
  <si>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</si>
  <si>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</si>
  <si>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</si>
  <si>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</si>
  <si>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</si>
  <si>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</si>
  <si>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</si>
  <si>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</si>
  <si>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</si>
  <si>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</si>
  <si>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</si>
  <si>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</si>
  <si>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</si>
  <si>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</si>
  <si>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</si>
  <si>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</si>
  <si>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</si>
  <si>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</si>
  <si>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</si>
  <si>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</si>
  <si>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</si>
  <si>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</si>
  <si>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</si>
  <si>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</si>
  <si>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</si>
  <si>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</si>
  <si>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</si>
  <si>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</si>
  <si>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</si>
  <si>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</si>
  <si>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</si>
  <si>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</si>
  <si>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</si>
  <si>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</si>
  <si>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</si>
  <si>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</si>
  <si>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</si>
  <si>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</si>
  <si>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</si>
  <si>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</si>
  <si>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</si>
  <si>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</si>
  <si>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</si>
  <si>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</si>
  <si>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</si>
  <si>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</si>
  <si>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</si>
  <si>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</si>
  <si>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</si>
  <si>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</si>
  <si>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</si>
  <si>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</si>
  <si>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</si>
  <si>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</si>
  <si>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</si>
  <si>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</si>
  <si>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</si>
  <si>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</si>
  <si>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</si>
  <si>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</si>
  <si>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</si>
  <si>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</si>
  <si>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</si>
  <si>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</si>
  <si>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</si>
  <si>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</si>
  <si>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</si>
  <si>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</si>
  <si>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</si>
  <si>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</si>
  <si>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</si>
  <si>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</si>
  <si>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</si>
  <si>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</si>
  <si>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</si>
  <si>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</si>
  <si>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</si>
  <si>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</si>
  <si>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</si>
  <si>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</si>
  <si>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</si>
  <si>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</si>
  <si>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</si>
  <si>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</si>
  <si>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</si>
  <si>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</si>
  <si>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</si>
  <si>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</si>
  <si>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</si>
  <si>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</si>
  <si>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</si>
  <si>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</si>
  <si>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</si>
  <si>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</si>
  <si>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</si>
  <si>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</si>
  <si>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</si>
  <si>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</si>
  <si>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</si>
  <si>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</si>
  <si>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</si>
  <si>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</si>
  <si>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</si>
  <si>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</si>
  <si>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</si>
  <si>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</si>
  <si>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</si>
  <si>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</si>
  <si>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</si>
  <si>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</si>
  <si>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</si>
  <si>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</si>
  <si>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</si>
  <si>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</si>
  <si>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</si>
  <si>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</si>
  <si>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</si>
  <si>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</si>
  <si>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</si>
  <si>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</si>
  <si>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</si>
  <si>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</si>
  <si>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</si>
  <si>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</si>
  <si>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</si>
  <si>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</si>
  <si>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</si>
  <si>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</si>
  <si>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</si>
  <si>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</si>
  <si>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</si>
  <si>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</si>
  <si>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</si>
  <si>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</si>
  <si>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</si>
  <si>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</si>
  <si>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</si>
  <si>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</si>
  <si>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</si>
  <si>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</si>
  <si>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</si>
  <si>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</si>
  <si>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</si>
  <si>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</si>
  <si>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</si>
  <si>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</si>
  <si>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</si>
  <si>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</si>
  <si>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</si>
  <si>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</si>
  <si>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</si>
  <si>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</si>
  <si>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</si>
  <si>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</si>
  <si>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</si>
  <si>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</si>
  <si>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</si>
  <si>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</si>
  <si>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</si>
  <si>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</si>
  <si>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</si>
  <si>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</si>
  <si>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</si>
  <si>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</si>
  <si>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</si>
  <si>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</si>
  <si>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</si>
  <si>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</si>
  <si>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</si>
  <si>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</si>
  <si>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</si>
  <si>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</si>
  <si>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</si>
  <si>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</si>
  <si>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</si>
  <si>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</si>
  <si>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</si>
  <si>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</si>
  <si>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</si>
  <si>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</si>
  <si>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</si>
  <si>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</si>
  <si>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</si>
  <si>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</si>
  <si>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</si>
  <si>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</si>
  <si>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</si>
  <si>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</si>
  <si>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</si>
  <si>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</si>
  <si>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</si>
  <si>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</si>
  <si>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</si>
  <si>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</si>
  <si>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</si>
  <si>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</si>
  <si>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</si>
  <si>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</si>
  <si>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</si>
  <si>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</si>
  <si>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</si>
  <si>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</si>
  <si>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</si>
  <si>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</si>
  <si>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</si>
  <si>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</si>
  <si>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</si>
  <si>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</si>
  <si>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</si>
  <si>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</si>
  <si>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</si>
  <si>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</si>
  <si>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</si>
  <si>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</si>
  <si>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</si>
  <si>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</si>
  <si>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</si>
  <si>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</si>
  <si>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</si>
  <si>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</si>
  <si>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</si>
  <si>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</si>
  <si>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</si>
  <si>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</si>
  <si>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</si>
  <si>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</si>
  <si>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</si>
  <si>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</si>
  <si>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</si>
  <si>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</si>
  <si>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</si>
  <si>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</si>
  <si>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</si>
  <si>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</si>
  <si>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</si>
  <si>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</si>
  <si>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</si>
  <si>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</si>
  <si>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</si>
  <si>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</si>
  <si>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</si>
  <si>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</si>
  <si>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</si>
  <si>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</si>
  <si>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</si>
  <si>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</si>
  <si>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</si>
  <si>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</si>
  <si>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</si>
  <si>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</si>
  <si>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</si>
  <si>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</si>
  <si>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</si>
  <si>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</si>
  <si>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</si>
  <si>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</si>
  <si>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</si>
  <si>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</si>
  <si>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</si>
  <si>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</si>
  <si>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</si>
  <si>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</si>
  <si>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</si>
  <si>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</si>
  <si>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</si>
  <si>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</si>
  <si>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</si>
  <si>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</si>
  <si>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</si>
  <si>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</si>
  <si>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</si>
  <si>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</si>
  <si>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</si>
  <si>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</si>
  <si>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</si>
  <si>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</si>
  <si>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</si>
  <si>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</si>
  <si>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</si>
  <si>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</si>
  <si>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</si>
  <si>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</si>
  <si>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</si>
  <si>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</si>
  <si>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</si>
  <si>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</si>
  <si>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</si>
  <si>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</si>
  <si>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</si>
  <si>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</si>
  <si>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</si>
  <si>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</si>
  <si>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</si>
  <si>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</si>
  <si>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</si>
  <si>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</si>
  <si>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</si>
  <si>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</si>
  <si>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</si>
  <si>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</si>
  <si>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</si>
  <si>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</si>
  <si>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</si>
  <si>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</si>
  <si>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</si>
  <si>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</si>
  <si>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</si>
  <si>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</si>
  <si>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</si>
  <si>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</si>
  <si>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</si>
  <si>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</si>
  <si>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</si>
  <si>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</si>
  <si>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</si>
  <si>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</si>
  <si>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</si>
  <si>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</si>
  <si>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</si>
  <si>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</si>
  <si>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</si>
  <si>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</si>
  <si>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</si>
  <si>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</si>
  <si>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</si>
  <si>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</si>
  <si>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</si>
  <si>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</si>
  <si>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</si>
  <si>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</si>
  <si>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</si>
  <si>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</si>
  <si>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</si>
  <si>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</si>
  <si>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</si>
  <si>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</si>
  <si>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</si>
  <si>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</si>
  <si>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</si>
  <si>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</si>
  <si>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</si>
  <si>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</si>
  <si>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</si>
  <si>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</si>
  <si>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</si>
  <si>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</si>
  <si>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</si>
  <si>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</si>
  <si>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</si>
  <si>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</si>
  <si>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</si>
  <si>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</si>
  <si>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</si>
  <si>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</si>
  <si>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</si>
  <si>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</si>
  <si>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</si>
  <si>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</si>
  <si>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</si>
  <si>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</si>
  <si>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</si>
  <si>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</si>
  <si>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</si>
  <si>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</si>
  <si>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</si>
  <si>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</si>
  <si>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</si>
  <si>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</si>
  <si>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</si>
  <si>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</si>
  <si>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</si>
  <si>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</si>
  <si>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</si>
  <si>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</si>
  <si>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</si>
  <si>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</si>
  <si>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</si>
  <si>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</si>
  <si>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</si>
  <si>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</si>
  <si>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</si>
  <si>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</si>
  <si>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</si>
  <si>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</si>
  <si>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</si>
  <si>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</si>
  <si>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</si>
  <si>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</si>
  <si>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</si>
  <si>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</si>
  <si>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</si>
  <si>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</si>
  <si>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</si>
  <si>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</si>
  <si>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</si>
  <si>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</si>
  <si>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</si>
  <si>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</si>
  <si>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</si>
  <si>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</si>
  <si>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</si>
  <si>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</si>
  <si>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</si>
  <si>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</si>
  <si>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</si>
  <si>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</si>
  <si>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</si>
  <si>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</si>
  <si>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</si>
  <si>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</si>
  <si>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</si>
  <si>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</si>
  <si>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</si>
  <si>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</si>
  <si>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</si>
  <si>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</si>
  <si>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</si>
  <si>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</si>
  <si>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</si>
  <si>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</si>
  <si>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</si>
  <si>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</si>
  <si>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</si>
  <si>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</si>
  <si>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</si>
  <si>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</si>
  <si>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</si>
  <si>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</si>
  <si>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</si>
  <si>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</si>
  <si>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</si>
  <si>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</si>
  <si>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</si>
  <si>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</si>
  <si>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</si>
  <si>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</si>
  <si>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</si>
  <si>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</si>
  <si>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</si>
  <si>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</si>
  <si>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</si>
  <si>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</si>
  <si>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</si>
  <si>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</si>
  <si>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</si>
  <si>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</si>
  <si>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</si>
  <si>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</si>
  <si>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</si>
  <si>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</si>
  <si>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</si>
  <si>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</si>
  <si>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</si>
  <si>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</si>
  <si>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</si>
  <si>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</si>
  <si>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</si>
  <si>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</si>
  <si>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</si>
  <si>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</si>
  <si>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</si>
  <si>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</si>
  <si>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</si>
  <si>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</si>
  <si>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</si>
  <si>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</si>
  <si>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</si>
  <si>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</si>
  <si>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</si>
  <si>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</si>
  <si>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</si>
  <si>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</si>
  <si>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</si>
  <si>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</si>
  <si>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</si>
  <si>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</si>
  <si>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</si>
  <si>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</si>
  <si>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</si>
  <si>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</si>
  <si>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</si>
  <si>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</si>
  <si>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</si>
  <si>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</si>
  <si>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</si>
  <si>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</si>
  <si>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</si>
  <si>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</si>
  <si>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</si>
  <si>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</si>
  <si>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</si>
  <si>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</si>
  <si>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</si>
  <si>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</si>
  <si>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</si>
  <si>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</si>
  <si>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</si>
  <si>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</si>
  <si>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</si>
  <si>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</si>
  <si>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</si>
  <si>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</si>
  <si>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</si>
  <si>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</si>
  <si>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</si>
  <si>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</si>
  <si>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</si>
  <si>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</si>
  <si>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</si>
  <si>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</si>
  <si>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</si>
  <si>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</si>
  <si>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</si>
  <si>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</si>
  <si>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</si>
  <si>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</si>
  <si>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</si>
  <si>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</si>
  <si>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</si>
  <si>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</si>
  <si>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</si>
  <si>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</si>
  <si>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</si>
  <si>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</si>
  <si>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</si>
  <si>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</si>
  <si>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</si>
  <si>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</si>
  <si>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</si>
  <si>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</si>
  <si>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</si>
  <si>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</si>
  <si>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</si>
  <si>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</si>
  <si>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</si>
  <si>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</si>
  <si>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</si>
  <si>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</si>
  <si>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</si>
  <si>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</si>
  <si>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</si>
  <si>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</si>
  <si>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</si>
  <si>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</si>
  <si>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</si>
  <si>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</si>
  <si>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</si>
  <si>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</si>
  <si>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</si>
  <si>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</si>
  <si>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</si>
  <si>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</si>
  <si>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</si>
  <si>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</si>
  <si>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</si>
  <si>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</si>
  <si>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</si>
  <si>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</si>
  <si>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</si>
  <si>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</si>
  <si>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</si>
  <si>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</si>
  <si>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</si>
  <si>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</si>
  <si>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</si>
  <si>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</si>
  <si>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</si>
  <si>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</si>
  <si>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</si>
  <si>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</si>
  <si>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</si>
  <si>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</si>
  <si>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</si>
  <si>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</si>
  <si>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</si>
  <si>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</si>
  <si>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</si>
  <si>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</si>
  <si>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</si>
  <si>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</si>
  <si>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</si>
  <si>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</si>
  <si>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</si>
  <si>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</si>
  <si>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</si>
  <si>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</si>
  <si>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</si>
  <si>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</si>
  <si>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</si>
  <si>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</si>
  <si>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</si>
  <si>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</si>
  <si>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</si>
  <si>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</si>
  <si>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</si>
  <si>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</si>
  <si>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</si>
  <si>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</si>
  <si>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</si>
  <si>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</si>
  <si>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</si>
  <si>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</si>
  <si>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</si>
  <si>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</si>
  <si>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</si>
  <si>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</si>
  <si>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</si>
  <si>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</si>
  <si>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</si>
  <si>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</si>
  <si>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</si>
  <si>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</si>
  <si>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</si>
  <si>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</si>
  <si>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</si>
  <si>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</si>
  <si>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</si>
  <si>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</si>
  <si>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</si>
  <si>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</si>
  <si>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</si>
  <si>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</si>
  <si>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</si>
  <si>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</si>
  <si>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</si>
  <si>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</si>
  <si>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</si>
  <si>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</si>
  <si>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</si>
  <si>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</si>
  <si>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</si>
  <si>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</si>
  <si>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</si>
  <si>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</si>
  <si>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</si>
  <si>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</si>
  <si>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</si>
  <si>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</si>
  <si>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</si>
  <si>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</si>
  <si>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</si>
  <si>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</si>
  <si>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</si>
  <si>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</si>
  <si>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</si>
  <si>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</si>
  <si>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</si>
  <si>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</si>
  <si>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</si>
  <si>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</si>
  <si>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</si>
  <si>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</si>
  <si>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</si>
  <si>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</si>
  <si>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</si>
  <si>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</si>
  <si>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</si>
  <si>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</si>
  <si>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</si>
  <si>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</si>
  <si>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</si>
  <si>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</si>
  <si>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</si>
  <si>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</si>
  <si>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</si>
  <si>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</si>
  <si>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</si>
  <si>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</si>
  <si>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</si>
  <si>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</si>
  <si>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</si>
  <si>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</si>
  <si>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</si>
  <si>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</si>
  <si>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</si>
  <si>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</si>
  <si>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</si>
  <si>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</si>
  <si>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</si>
  <si>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</si>
  <si>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</si>
  <si>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</si>
  <si>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</si>
  <si>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</si>
  <si>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</si>
  <si>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</si>
  <si>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</si>
  <si>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</si>
  <si>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</si>
  <si>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</si>
  <si>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</si>
  <si>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</si>
  <si>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</si>
  <si>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</si>
  <si>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</si>
  <si>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</si>
  <si>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</si>
  <si>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</si>
  <si>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</si>
  <si>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</si>
  <si>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</si>
  <si>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</si>
  <si>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</si>
  <si>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</si>
  <si>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</si>
  <si>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</si>
  <si>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</si>
  <si>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</si>
  <si>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</si>
  <si>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</si>
  <si>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</si>
  <si>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</si>
  <si>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</si>
  <si>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</si>
  <si>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</si>
  <si>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</si>
  <si>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</si>
  <si>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</si>
  <si>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</si>
  <si>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</si>
  <si>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</si>
  <si>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</si>
  <si>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</si>
  <si>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</si>
  <si>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</si>
  <si>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</si>
  <si>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</si>
  <si>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</si>
  <si>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</si>
  <si>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</si>
  <si>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</si>
  <si>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</si>
  <si>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</si>
  <si>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</si>
  <si>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</si>
  <si>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</si>
  <si>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</si>
  <si>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</si>
  <si>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</si>
  <si>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</si>
  <si>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</si>
  <si>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</si>
  <si>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</si>
  <si>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</si>
  <si>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</si>
  <si>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</si>
  <si>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</si>
  <si>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</si>
  <si>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</si>
  <si>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</si>
  <si>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</si>
  <si>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</si>
  <si>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</si>
  <si>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</si>
  <si>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</si>
  <si>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</si>
  <si>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</si>
  <si>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</si>
  <si>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</si>
  <si>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</si>
  <si>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</si>
  <si>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</si>
  <si>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</si>
  <si>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</si>
  <si>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</si>
  <si>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</si>
  <si>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</si>
  <si>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</si>
  <si>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</si>
  <si>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</si>
  <si>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</si>
  <si>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</si>
  <si>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</si>
  <si>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</si>
  <si>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</si>
  <si>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</si>
  <si>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</si>
  <si>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</si>
  <si>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</si>
  <si>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</si>
  <si>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</si>
  <si>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</si>
  <si>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</si>
  <si>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</si>
  <si>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</si>
  <si>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</si>
  <si>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</si>
  <si>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</si>
  <si>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</si>
  <si>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</si>
  <si>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</si>
  <si>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</si>
  <si>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</si>
  <si>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</si>
  <si>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</si>
  <si>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</si>
  <si>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</si>
  <si>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</si>
  <si>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</si>
  <si>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</si>
  <si>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</si>
  <si>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</si>
  <si>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</si>
  <si>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</si>
  <si>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</si>
  <si>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</si>
  <si>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</si>
  <si>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</si>
  <si>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</si>
  <si>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</si>
  <si>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</si>
  <si>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</si>
  <si>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</si>
  <si>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</si>
  <si>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</si>
  <si>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</si>
  <si>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</si>
  <si>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</si>
  <si>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</si>
  <si>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</si>
  <si>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</si>
  <si>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</si>
  <si>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</si>
  <si>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</si>
  <si>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</si>
  <si>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</si>
  <si>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</si>
  <si>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</si>
  <si>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</si>
  <si>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</si>
  <si>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</si>
  <si>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</si>
  <si>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</si>
  <si>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</si>
  <si>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</si>
  <si>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</si>
  <si>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</si>
  <si>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</si>
  <si>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</si>
  <si>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</si>
  <si>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</si>
  <si>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</si>
  <si>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</si>
  <si>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</si>
  <si>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</si>
  <si>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</si>
  <si>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</si>
  <si>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</si>
  <si>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</si>
  <si>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</si>
  <si>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</si>
  <si>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</si>
  <si>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</si>
  <si>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</si>
  <si>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</si>
  <si>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</si>
  <si>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</si>
  <si>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</si>
  <si>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</si>
  <si>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</si>
  <si>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</si>
  <si>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</si>
  <si>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</si>
  <si>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</si>
  <si>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</si>
  <si>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</si>
  <si>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</si>
  <si>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</si>
  <si>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</si>
  <si>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</si>
  <si>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</si>
  <si>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</si>
  <si>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</si>
  <si>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</si>
  <si>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</si>
  <si>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</si>
  <si>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</si>
  <si>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</si>
  <si>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</si>
  <si>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</si>
  <si>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</si>
  <si>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</si>
  <si>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</si>
  <si>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</si>
  <si>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</si>
  <si>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</si>
  <si>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</si>
  <si>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</si>
  <si>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</si>
  <si>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</si>
  <si>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</si>
  <si>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</si>
  <si>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</si>
  <si>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</si>
  <si>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</si>
  <si>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</si>
  <si>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</si>
  <si>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</si>
  <si>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</si>
  <si>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</si>
  <si>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</si>
  <si>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</si>
  <si>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</si>
  <si>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</si>
  <si>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</si>
  <si>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</si>
  <si>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</si>
  <si>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</si>
  <si>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</si>
  <si>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</si>
  <si>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</si>
  <si>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</si>
  <si>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</si>
  <si>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</si>
  <si>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</si>
  <si>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</si>
  <si>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</si>
  <si>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</si>
  <si>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</si>
  <si>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</si>
  <si>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</si>
  <si>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</si>
  <si>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</si>
  <si>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</si>
  <si>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</si>
  <si>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</si>
  <si>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</si>
  <si>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</si>
  <si>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</si>
  <si>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</si>
  <si>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</si>
  <si>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</si>
  <si>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</si>
  <si>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</si>
  <si>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</si>
  <si>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</si>
  <si>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</si>
  <si>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</si>
  <si>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</si>
  <si>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</si>
  <si>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</si>
  <si>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</si>
  <si>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</si>
  <si>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</si>
  <si>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</si>
  <si>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</si>
  <si>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</si>
  <si>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</si>
  <si>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</si>
  <si>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</si>
  <si>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</si>
  <si>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</si>
  <si>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</si>
  <si>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</si>
  <si>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</si>
  <si>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</si>
  <si>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</si>
  <si>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</si>
  <si>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</si>
  <si>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</si>
  <si>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</si>
  <si>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</si>
  <si>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</si>
  <si>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</si>
  <si>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</si>
  <si>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</si>
  <si>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</si>
  <si>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</si>
  <si>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</si>
  <si>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</si>
  <si>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</si>
  <si>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</si>
  <si>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</si>
  <si>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</si>
  <si>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</si>
  <si>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</si>
  <si>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</si>
  <si>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</si>
  <si>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</si>
  <si>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</si>
  <si>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</si>
  <si>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</si>
  <si>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</si>
  <si>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</si>
  <si>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</si>
  <si>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</si>
  <si>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</si>
  <si>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</si>
  <si>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</si>
  <si>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</si>
  <si>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</si>
  <si>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</si>
  <si>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</si>
  <si>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</si>
  <si>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</si>
  <si>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</si>
  <si>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</si>
  <si>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</si>
  <si>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</si>
  <si>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</si>
  <si>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</si>
  <si>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</si>
  <si>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</si>
  <si>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</si>
  <si>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</si>
  <si>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</si>
  <si>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</si>
  <si>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</si>
  <si>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</si>
  <si>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</si>
  <si>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</si>
  <si>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</si>
  <si>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</si>
  <si>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</si>
  <si>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</si>
  <si>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</si>
  <si>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</si>
  <si>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</si>
  <si>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</si>
  <si>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</si>
  <si>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</si>
  <si>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</si>
  <si>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</si>
  <si>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</si>
  <si>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</si>
  <si>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</si>
  <si>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</si>
  <si>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</si>
  <si>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</si>
  <si>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</si>
  <si>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</si>
  <si>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</si>
  <si>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</si>
  <si>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</si>
  <si>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</si>
  <si>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</si>
  <si>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</si>
  <si>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</si>
  <si>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</si>
  <si>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</si>
  <si>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</si>
  <si>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</si>
  <si>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</si>
  <si>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</si>
  <si>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</si>
  <si>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</si>
  <si>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</si>
  <si>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</si>
  <si>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</si>
  <si>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</si>
  <si>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</si>
  <si>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</si>
  <si>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</si>
  <si>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</si>
  <si>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</si>
  <si>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</si>
  <si>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</si>
  <si>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</si>
  <si>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</si>
  <si>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</si>
  <si>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</si>
  <si>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</si>
  <si>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</si>
  <si>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</si>
  <si>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</si>
  <si>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</si>
  <si>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</si>
  <si>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</si>
  <si>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</si>
  <si>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</si>
  <si>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</si>
  <si>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</si>
  <si>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</si>
  <si>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</si>
  <si>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</si>
  <si>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</si>
  <si>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</si>
  <si>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</si>
  <si>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</si>
  <si>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</si>
  <si>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</si>
  <si>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</si>
  <si>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</si>
  <si>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</si>
  <si>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</si>
  <si>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</si>
  <si>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</si>
  <si>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</si>
  <si>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</si>
  <si>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</si>
  <si>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</si>
  <si>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</si>
  <si>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</si>
  <si>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</si>
  <si>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</si>
  <si>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</si>
  <si>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</si>
  <si>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</si>
  <si>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</si>
  <si>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</si>
  <si>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</si>
  <si>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</si>
  <si>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</si>
  <si>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</si>
  <si>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</si>
  <si>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</si>
  <si>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</si>
  <si>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</si>
  <si>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</si>
  <si>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</si>
  <si>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</si>
  <si>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</si>
  <si>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</si>
  <si>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</si>
  <si>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</si>
  <si>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</si>
  <si>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</si>
  <si>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</si>
  <si>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</si>
  <si>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</si>
  <si>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</si>
  <si>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</si>
  <si>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</si>
  <si>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</si>
  <si>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</si>
  <si>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</si>
  <si>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</si>
  <si>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</si>
  <si>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</si>
  <si>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</si>
  <si>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</si>
  <si>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</si>
  <si>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</si>
  <si>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</si>
  <si>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</si>
  <si>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</si>
  <si>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</si>
  <si>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</si>
  <si>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</si>
  <si>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</si>
  <si>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</si>
  <si>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</si>
  <si>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</si>
  <si>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</si>
  <si>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</si>
  <si>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</si>
  <si>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</si>
  <si>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</si>
  <si>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</si>
  <si>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</si>
  <si>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</si>
  <si>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</si>
  <si>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</si>
  <si>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</si>
  <si>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</si>
  <si>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</si>
  <si>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</si>
  <si>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</si>
  <si>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</si>
  <si>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</si>
  <si>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</si>
  <si>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</si>
  <si>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</si>
  <si>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</si>
  <si>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</si>
  <si>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</si>
  <si>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</si>
  <si>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</si>
  <si>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</si>
  <si>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</si>
  <si>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</si>
  <si>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</si>
  <si>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</si>
  <si>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</si>
  <si>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</si>
  <si>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</si>
  <si>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</si>
  <si>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</si>
  <si>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</si>
  <si>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</si>
  <si>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</si>
  <si>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</si>
  <si>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</si>
  <si>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</si>
  <si>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</si>
  <si>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</si>
  <si>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</si>
  <si>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</si>
  <si>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</si>
  <si>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</si>
  <si>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</si>
  <si>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</si>
  <si>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</si>
  <si>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</si>
  <si>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</si>
  <si>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</si>
  <si>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</si>
  <si>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</si>
  <si>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</si>
  <si>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</si>
  <si>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</si>
  <si>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</si>
  <si>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</si>
  <si>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</si>
  <si>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</si>
  <si>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</si>
  <si>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</si>
  <si>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</si>
  <si>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</si>
  <si>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</si>
  <si>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</si>
  <si>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</si>
  <si>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</si>
  <si>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</si>
  <si>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</si>
  <si>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</si>
  <si>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</si>
  <si>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</si>
  <si>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</si>
  <si>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</si>
  <si>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</si>
  <si>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</si>
  <si>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</si>
  <si>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</si>
  <si>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</si>
  <si>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</si>
  <si>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</si>
  <si>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</si>
  <si>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</si>
  <si>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</si>
  <si>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</si>
  <si>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</si>
  <si>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</si>
  <si>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</si>
  <si>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</si>
  <si>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</si>
  <si>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</si>
  <si>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</si>
  <si>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</si>
  <si>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</si>
  <si>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</si>
  <si>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</si>
  <si>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</si>
  <si>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</si>
  <si>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</si>
  <si>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</si>
  <si>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</si>
  <si>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</si>
  <si>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</si>
  <si>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</si>
  <si>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</si>
  <si>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</si>
  <si>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</si>
  <si>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</si>
  <si>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</si>
  <si>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</si>
  <si>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</si>
  <si>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</si>
  <si>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</si>
  <si>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</si>
  <si>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</si>
  <si>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</si>
  <si>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</si>
  <si>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</si>
  <si>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</si>
  <si>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</si>
  <si>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</si>
  <si>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</si>
  <si>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</si>
  <si>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</si>
  <si>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</si>
  <si>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</si>
  <si>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</si>
  <si>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</si>
  <si>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</si>
  <si>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</si>
  <si>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</si>
  <si>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</si>
  <si>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</si>
  <si>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</si>
  <si>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</si>
  <si>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</si>
  <si>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</si>
  <si>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</si>
  <si>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</si>
  <si>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</si>
  <si>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</si>
  <si>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</si>
  <si>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</si>
  <si>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</si>
  <si>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</si>
  <si>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</si>
  <si>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</si>
  <si>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</si>
  <si>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</si>
  <si>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</si>
  <si>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</si>
  <si>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</si>
  <si>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</si>
  <si>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</si>
  <si>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</si>
  <si>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</si>
  <si>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</si>
  <si>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</si>
  <si>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</si>
  <si>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</si>
  <si>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</si>
  <si>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</si>
  <si>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</si>
  <si>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</si>
  <si>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</si>
  <si>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</si>
  <si>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</si>
  <si>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</si>
  <si>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</si>
  <si>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</si>
  <si>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</si>
  <si>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</si>
  <si>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</si>
  <si>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</si>
  <si>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</si>
  <si>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</si>
  <si>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</si>
  <si>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</si>
  <si>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</si>
  <si>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</si>
  <si>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</si>
  <si>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</si>
  <si>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</si>
  <si>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</si>
  <si>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</si>
  <si>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</si>
  <si>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</si>
  <si>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</si>
  <si>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</si>
  <si>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</si>
  <si>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</si>
  <si>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</si>
  <si>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</si>
  <si>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</si>
  <si>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</si>
  <si>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</si>
  <si>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</si>
  <si>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</si>
  <si>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</si>
  <si>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</si>
  <si>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</si>
  <si>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</si>
  <si>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</si>
  <si>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</si>
  <si>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</si>
  <si>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</si>
  <si>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</si>
  <si>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</si>
  <si>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</si>
  <si>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</si>
  <si>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</si>
  <si>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</si>
  <si>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</si>
  <si>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</si>
  <si>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</si>
  <si>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</si>
  <si>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</si>
  <si>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</si>
  <si>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</si>
  <si>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</si>
  <si>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</si>
  <si>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</si>
  <si>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</si>
  <si>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</si>
  <si>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</si>
  <si>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</si>
  <si>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</si>
  <si>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</si>
  <si>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</si>
  <si>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</si>
  <si>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</si>
  <si>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</si>
  <si>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</si>
  <si>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</si>
  <si>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</si>
  <si>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</si>
  <si>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</si>
  <si>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</si>
  <si>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</si>
  <si>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</si>
  <si>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</si>
  <si>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</si>
  <si>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</si>
  <si>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</si>
  <si>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</si>
  <si>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</si>
  <si>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</si>
  <si>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</si>
  <si>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</si>
  <si>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</si>
  <si>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</si>
  <si>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</si>
  <si>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</si>
  <si>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</si>
  <si>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</si>
  <si>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</si>
  <si>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</si>
  <si>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</si>
  <si>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</si>
  <si>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</si>
  <si>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</si>
  <si>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</si>
  <si>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</si>
  <si>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</si>
  <si>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</si>
  <si>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</si>
  <si>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</si>
  <si>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</si>
  <si>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</si>
  <si>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</si>
  <si>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</si>
  <si>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</si>
  <si>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</si>
  <si>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</si>
  <si>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</si>
  <si>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</si>
  <si>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</si>
  <si>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</si>
  <si>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</si>
  <si>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</si>
  <si>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</si>
  <si>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</si>
  <si>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</si>
  <si>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</si>
  <si>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</si>
  <si>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</si>
  <si>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</si>
  <si>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</si>
  <si>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</si>
  <si>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</si>
  <si>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</si>
  <si>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</si>
  <si>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</si>
  <si>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</si>
  <si>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</si>
  <si>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</si>
  <si>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</si>
  <si>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</si>
  <si>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</si>
  <si>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</si>
  <si>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</si>
  <si>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</si>
  <si>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</si>
  <si>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</si>
  <si>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</si>
  <si>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</si>
  <si>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</si>
  <si>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</si>
  <si>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</si>
  <si>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</si>
  <si>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</si>
  <si>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</si>
  <si>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</si>
  <si>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</si>
  <si>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</si>
  <si>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</si>
  <si>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</si>
  <si>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</si>
  <si>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</si>
  <si>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</si>
  <si>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</si>
  <si>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</si>
  <si>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</si>
  <si>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</si>
  <si>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</si>
  <si>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</si>
  <si>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</si>
  <si>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</si>
  <si>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</si>
  <si>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</si>
  <si>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</si>
  <si>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</si>
  <si>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</si>
  <si>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</si>
  <si>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</si>
  <si>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</si>
  <si>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</si>
  <si>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</si>
  <si>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</si>
  <si>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</si>
  <si>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</si>
  <si>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</si>
  <si>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</si>
  <si>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</si>
  <si>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</si>
  <si>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</si>
  <si>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</si>
  <si>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</si>
  <si>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</si>
  <si>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</si>
  <si>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</si>
  <si>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</si>
  <si>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</si>
  <si>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</si>
  <si>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</si>
  <si>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</si>
  <si>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</si>
  <si>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</si>
  <si>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</si>
  <si>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</si>
  <si>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</si>
  <si>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</si>
  <si>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</si>
  <si>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</si>
  <si>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</si>
  <si>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</si>
  <si>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</si>
  <si>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</si>
  <si>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</si>
  <si>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</si>
  <si>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</si>
  <si>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</si>
  <si>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</si>
  <si>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</si>
  <si>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</si>
  <si>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</si>
  <si>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</si>
  <si>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</si>
  <si>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</si>
  <si>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</si>
  <si>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</si>
  <si>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</si>
  <si>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</si>
  <si>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</si>
  <si>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</si>
  <si>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</si>
  <si>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</si>
  <si>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</si>
  <si>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</si>
  <si>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</si>
  <si>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</si>
  <si>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</si>
  <si>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</si>
  <si>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</si>
  <si>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</si>
  <si>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</si>
  <si>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</si>
  <si>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</si>
  <si>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</si>
  <si>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</si>
  <si>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</si>
  <si>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</si>
  <si>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</si>
  <si>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</si>
  <si>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</si>
  <si>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</si>
  <si>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</si>
  <si>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</si>
  <si>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</si>
  <si>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</si>
  <si>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</si>
  <si>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</si>
  <si>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</si>
  <si>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</si>
  <si>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</si>
  <si>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</si>
  <si>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</si>
  <si>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</si>
  <si>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</si>
  <si>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</si>
  <si>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</si>
  <si>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</si>
  <si>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</si>
  <si>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</si>
  <si>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</si>
  <si>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</si>
  <si>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</si>
  <si>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</si>
  <si>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</si>
  <si>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</si>
  <si>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</si>
  <si>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</si>
  <si>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</si>
  <si>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</si>
  <si>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</si>
  <si>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</si>
  <si>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</si>
  <si>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</si>
  <si>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</si>
  <si>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</si>
  <si>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</si>
  <si>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</si>
  <si>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</si>
  <si>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</si>
  <si>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</si>
  <si>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</si>
  <si>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</si>
  <si>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</si>
  <si>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</si>
  <si>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</si>
  <si>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</si>
  <si>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</si>
  <si>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</si>
  <si>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</si>
  <si>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</si>
  <si>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</si>
  <si>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</si>
  <si>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</si>
  <si>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</si>
  <si>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</si>
  <si>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</si>
  <si>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</si>
  <si>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</si>
  <si>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</si>
  <si>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</si>
  <si>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</si>
  <si>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</si>
  <si>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</si>
  <si>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</si>
  <si>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</si>
  <si>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</si>
  <si>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</si>
  <si>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</si>
  <si>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</si>
  <si>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</si>
  <si>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</si>
  <si>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</si>
  <si>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</si>
  <si>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</si>
  <si>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</si>
  <si>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</si>
  <si>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</si>
  <si>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</si>
  <si>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</si>
  <si>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</si>
  <si>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</si>
  <si>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</si>
  <si>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</si>
  <si>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</si>
  <si>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</si>
  <si>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</si>
  <si>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</si>
  <si>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</si>
  <si>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</si>
  <si>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</si>
  <si>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</si>
  <si>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</si>
  <si>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</si>
  <si>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</si>
  <si>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</si>
  <si>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</si>
  <si>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</si>
  <si>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</si>
  <si>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</si>
  <si>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</si>
  <si>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</si>
  <si>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</si>
  <si>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</si>
  <si>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</si>
  <si>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</si>
  <si>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</si>
  <si>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</si>
  <si>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</si>
  <si>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</si>
  <si>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</si>
  <si>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</si>
  <si>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</si>
  <si>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</si>
  <si>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</si>
  <si>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</si>
  <si>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</si>
  <si>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</si>
  <si>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</si>
  <si>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</si>
  <si>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</si>
  <si>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</si>
  <si>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</si>
  <si>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</si>
  <si>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</si>
  <si>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</si>
  <si>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</si>
  <si>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</si>
  <si>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</si>
  <si>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</si>
  <si>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</si>
  <si>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</si>
  <si>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</si>
  <si>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</si>
  <si>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</si>
  <si>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</si>
  <si>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</si>
  <si>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</si>
  <si>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</si>
  <si>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</si>
  <si>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</si>
  <si>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</si>
  <si>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</si>
  <si>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</si>
  <si>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</si>
  <si>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</si>
  <si>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</si>
  <si>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</si>
  <si>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</si>
  <si>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</si>
  <si>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</si>
  <si>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</si>
  <si>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</si>
  <si>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</si>
  <si>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</si>
  <si>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</si>
  <si>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</si>
  <si>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</si>
  <si>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</si>
  <si>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</si>
  <si>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</si>
  <si>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</si>
  <si>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</si>
  <si>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</si>
  <si>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</si>
  <si>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</si>
  <si>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</si>
  <si>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</si>
  <si>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</si>
  <si>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</si>
  <si>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</si>
  <si>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</si>
  <si>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</si>
  <si>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</si>
  <si>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</si>
  <si>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</si>
  <si>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</si>
  <si>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</si>
  <si>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</si>
  <si>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</si>
  <si>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</si>
  <si>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</si>
  <si>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</si>
  <si>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</si>
  <si>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</si>
  <si>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</si>
  <si>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</si>
  <si>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</si>
  <si>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</si>
  <si>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</si>
  <si>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</si>
  <si>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</si>
  <si>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</si>
  <si>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</si>
  <si>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</si>
  <si>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</si>
  <si>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</si>
  <si>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</si>
  <si>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</si>
  <si>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</si>
  <si>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</si>
  <si>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</si>
  <si>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</si>
  <si>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</si>
  <si>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</si>
  <si>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</si>
  <si>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</si>
  <si>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</si>
  <si>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</si>
  <si>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</si>
  <si>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</si>
  <si>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</si>
  <si>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</si>
  <si>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</si>
  <si>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</si>
  <si>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</si>
  <si>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</si>
  <si>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</si>
  <si>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</si>
  <si>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</si>
  <si>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</si>
  <si>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</si>
  <si>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</si>
  <si>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</si>
  <si>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</si>
  <si>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</si>
  <si>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</si>
  <si>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</si>
  <si>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</si>
  <si>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</si>
  <si>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</si>
  <si>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</si>
  <si>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</si>
  <si>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</si>
  <si>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</si>
  <si>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</si>
  <si>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</si>
  <si>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</si>
  <si>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</si>
  <si>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</si>
  <si>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</si>
  <si>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</si>
  <si>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</si>
  <si>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</si>
  <si>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</si>
  <si>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</si>
  <si>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</si>
  <si>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</si>
  <si>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</si>
  <si>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</si>
  <si>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</si>
  <si>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</si>
  <si>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</si>
  <si>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</si>
  <si>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</si>
  <si>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</si>
  <si>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</si>
  <si>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</si>
  <si>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</si>
  <si>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</si>
  <si>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</si>
  <si>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</si>
  <si>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</si>
  <si>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</si>
  <si>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</si>
  <si>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</si>
  <si>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</si>
  <si>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</si>
  <si>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</si>
  <si>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</si>
  <si>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</si>
  <si>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</si>
  <si>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</si>
  <si>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</si>
  <si>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</si>
  <si>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</si>
  <si>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</si>
  <si>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</si>
  <si>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</si>
  <si>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</si>
  <si>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</si>
  <si>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</si>
  <si>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</si>
  <si>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</si>
  <si>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</si>
  <si>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</si>
  <si>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</si>
  <si>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</si>
  <si>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</si>
  <si>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</si>
  <si>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</si>
  <si>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</si>
  <si>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</si>
  <si>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</si>
  <si>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</si>
  <si>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</si>
  <si>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</si>
  <si>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</si>
  <si>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</si>
  <si>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</si>
  <si>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</si>
  <si>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</si>
  <si>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</si>
  <si>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</si>
  <si>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</si>
  <si>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</si>
  <si>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</si>
  <si>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</si>
  <si>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</si>
  <si>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</si>
  <si>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</si>
  <si>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</si>
  <si>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</si>
  <si>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</si>
  <si>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</si>
  <si>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</si>
  <si>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</si>
  <si>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</si>
  <si>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</si>
  <si>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</si>
  <si>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</si>
  <si>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</si>
  <si>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</si>
  <si>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</si>
  <si>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</si>
  <si>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</si>
  <si>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</si>
  <si>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</si>
  <si>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</si>
  <si>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</si>
  <si>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</si>
  <si>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</si>
  <si>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</si>
  <si>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</si>
  <si>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</si>
  <si>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</si>
  <si>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</si>
  <si>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</si>
  <si>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</si>
  <si>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</si>
  <si>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</si>
  <si>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</si>
  <si>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</si>
  <si>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</si>
  <si>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</si>
  <si>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</si>
  <si>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</si>
  <si>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</si>
  <si>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</si>
  <si>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</si>
  <si>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</si>
  <si>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</si>
  <si>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</si>
  <si>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</si>
  <si>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</si>
  <si>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</si>
  <si>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</si>
  <si>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</si>
  <si>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</si>
  <si>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</si>
  <si>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</si>
  <si>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</si>
  <si>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</si>
  <si>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</si>
  <si>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</si>
  <si>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</si>
  <si>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</si>
  <si>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</si>
  <si>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</si>
  <si>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</si>
  <si>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</si>
  <si>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</si>
  <si>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</si>
  <si>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</si>
  <si>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</si>
  <si>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</si>
  <si>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</si>
  <si>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</si>
  <si>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</si>
  <si>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</si>
  <si>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</si>
  <si>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</si>
  <si>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</si>
  <si>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</si>
  <si>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</si>
  <si>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</si>
  <si>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</si>
  <si>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</si>
  <si>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</si>
  <si>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</si>
  <si>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</si>
  <si>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</si>
  <si>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</si>
  <si>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</si>
  <si>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</si>
  <si>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</si>
  <si>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</si>
  <si>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</si>
  <si>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</si>
  <si>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</si>
  <si>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</si>
  <si>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</si>
  <si>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</si>
  <si>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</si>
  <si>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</si>
  <si>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</si>
  <si>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</si>
  <si>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</si>
  <si>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</si>
  <si>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</si>
  <si>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</si>
  <si>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</si>
  <si>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</si>
  <si>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</si>
  <si>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</si>
  <si>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</si>
  <si>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</si>
  <si>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</si>
  <si>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</si>
  <si>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</si>
  <si>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</si>
  <si>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</si>
  <si>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</si>
  <si>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</si>
  <si>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</si>
  <si>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</si>
  <si>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</si>
  <si>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</si>
  <si>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</si>
  <si>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</si>
  <si>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</si>
  <si>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</si>
  <si>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</si>
  <si>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</si>
  <si>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</si>
  <si>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</si>
  <si>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</si>
  <si>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</si>
  <si>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</si>
  <si>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</si>
  <si>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</si>
  <si>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</si>
  <si>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</si>
  <si>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</si>
  <si>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</si>
  <si>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</si>
  <si>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</si>
  <si>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</si>
  <si>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</si>
  <si>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</si>
  <si>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</si>
  <si>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</si>
  <si>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</si>
  <si>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</si>
  <si>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</si>
  <si>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</si>
  <si>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</si>
  <si>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</si>
  <si>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</si>
  <si>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</si>
  <si>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</si>
  <si>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</si>
  <si>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</si>
  <si>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</si>
  <si>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</si>
  <si>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</si>
  <si>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</si>
  <si>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</si>
  <si>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</si>
  <si>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</si>
  <si>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</si>
  <si>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</si>
  <si>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</si>
  <si>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</si>
  <si>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</si>
  <si>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</si>
  <si>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</si>
  <si>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</si>
  <si>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</si>
  <si>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</si>
  <si>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</si>
  <si>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</si>
  <si>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</si>
  <si>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</si>
  <si>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</si>
  <si>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</si>
  <si>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</si>
  <si>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</si>
  <si>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</si>
  <si>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</si>
  <si>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</si>
  <si>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</si>
  <si>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</si>
  <si>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</si>
  <si>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</si>
  <si>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</si>
  <si>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</si>
  <si>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</si>
  <si>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</si>
  <si>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</si>
  <si>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</si>
  <si>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</si>
  <si>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</si>
  <si>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</si>
  <si>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</si>
  <si>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</si>
  <si>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</si>
  <si>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</si>
  <si>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</si>
  <si>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</si>
  <si>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</si>
  <si>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</si>
  <si>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</si>
  <si>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</si>
  <si>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</si>
  <si>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</si>
  <si>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</si>
  <si>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</si>
  <si>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</si>
  <si>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</si>
  <si>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</si>
  <si>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</si>
  <si>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</si>
  <si>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</si>
  <si>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</si>
  <si>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</si>
  <si>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</si>
  <si>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</si>
  <si>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</si>
  <si>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</si>
  <si>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</si>
  <si>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</si>
  <si>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</si>
  <si>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</si>
  <si>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</si>
  <si>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</si>
  <si>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</si>
  <si>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</si>
  <si>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</si>
  <si>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</si>
  <si>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</si>
  <si>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</si>
  <si>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</si>
  <si>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</si>
  <si>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</si>
  <si>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</si>
  <si>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</si>
  <si>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</si>
  <si>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</si>
  <si>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</si>
  <si>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</si>
  <si>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</si>
  <si>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</si>
  <si>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</si>
  <si>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</si>
  <si>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</si>
  <si>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</si>
  <si>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</si>
  <si>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</si>
  <si>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</si>
  <si>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</si>
  <si>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</si>
  <si>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</si>
  <si>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</si>
  <si>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</si>
  <si>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</si>
  <si>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</si>
  <si>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</si>
  <si>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</si>
  <si>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</si>
  <si>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</si>
  <si>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</si>
  <si>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</si>
  <si>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</si>
  <si>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</si>
  <si>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</si>
  <si>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</si>
  <si>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</si>
  <si>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</si>
  <si>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</si>
  <si>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</si>
  <si>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</si>
  <si>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</si>
  <si>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</si>
  <si>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</si>
  <si>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</si>
  <si>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</si>
  <si>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</si>
  <si>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</si>
  <si>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</si>
  <si>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</si>
  <si>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</si>
  <si>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</si>
  <si>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</si>
  <si>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</si>
  <si>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</si>
  <si>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</si>
  <si>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</si>
  <si>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</si>
  <si>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</si>
  <si>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</si>
  <si>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</si>
  <si>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</si>
  <si>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</si>
  <si>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</si>
  <si>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</si>
  <si>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</si>
  <si>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</si>
  <si>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</si>
  <si>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</si>
  <si>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</si>
  <si>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</si>
  <si>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</si>
  <si>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</si>
  <si>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</si>
  <si>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</si>
  <si>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</si>
  <si>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</si>
  <si>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</si>
  <si>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</si>
  <si>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</si>
  <si>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</si>
  <si>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</si>
  <si>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</si>
  <si>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</si>
  <si>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</si>
  <si>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</si>
  <si>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</si>
  <si>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</si>
  <si>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</si>
  <si>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</si>
  <si>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</si>
  <si>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</si>
  <si>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</si>
  <si>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</si>
  <si>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</si>
  <si>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</si>
  <si>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</si>
  <si>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</si>
  <si>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</si>
  <si>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</si>
  <si>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</si>
  <si>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</si>
  <si>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</si>
  <si>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</si>
  <si>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</si>
  <si>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</si>
  <si>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</si>
  <si>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</si>
  <si>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</si>
  <si>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</si>
  <si>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</si>
  <si>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</si>
  <si>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</si>
  <si>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</si>
  <si>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</si>
  <si>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</si>
  <si>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</si>
  <si>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</si>
  <si>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</si>
  <si>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</si>
  <si>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</si>
  <si>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</si>
  <si>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</si>
  <si>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</si>
  <si>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</si>
  <si>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</si>
  <si>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</si>
  <si>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</si>
  <si>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</si>
  <si>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</si>
  <si>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</si>
  <si>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</si>
  <si>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</si>
  <si>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</si>
  <si>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</si>
  <si>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</si>
  <si>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</si>
  <si>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</si>
  <si>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</si>
  <si>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</si>
  <si>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</si>
  <si>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</si>
  <si>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</si>
  <si>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</si>
  <si>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</si>
  <si>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</si>
  <si>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</si>
  <si>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</si>
  <si>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</si>
  <si>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</si>
  <si>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</si>
  <si>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</si>
  <si>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</si>
  <si>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</si>
  <si>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</si>
  <si>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</si>
  <si>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</si>
  <si>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</si>
  <si>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</si>
  <si>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</si>
  <si>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</si>
  <si>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</si>
  <si>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</si>
  <si>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</si>
  <si>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</si>
  <si>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</si>
  <si>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</si>
  <si>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</si>
  <si>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</si>
  <si>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</si>
  <si>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</si>
  <si>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</si>
  <si>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</si>
  <si>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</si>
  <si>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</si>
  <si>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</si>
  <si>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</si>
  <si>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</si>
  <si>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</si>
  <si>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</si>
  <si>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</si>
  <si>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</si>
  <si>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</si>
  <si>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</si>
  <si>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</si>
  <si>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</si>
  <si>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</si>
  <si>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</si>
  <si>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</si>
  <si>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</si>
  <si>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</si>
  <si>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</si>
  <si>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</si>
  <si>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</si>
  <si>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</si>
  <si>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</si>
  <si>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</si>
  <si>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</si>
  <si>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</si>
  <si>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</si>
  <si>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</si>
  <si>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</si>
  <si>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</si>
  <si>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</si>
  <si>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</si>
  <si>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</si>
  <si>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</si>
  <si>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</si>
  <si>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</si>
  <si>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</si>
  <si>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</si>
  <si>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</si>
  <si>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</si>
  <si>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</si>
  <si>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</si>
  <si>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</si>
  <si>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</si>
  <si>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</si>
  <si>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</si>
  <si>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</si>
  <si>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</si>
  <si>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</si>
  <si>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</si>
  <si>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</si>
  <si>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</si>
  <si>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</si>
  <si>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</si>
  <si>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</si>
  <si>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</si>
  <si>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</si>
  <si>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</si>
  <si>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</si>
  <si>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</si>
  <si>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</si>
  <si>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</si>
  <si>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</si>
  <si>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</si>
  <si>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</si>
  <si>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</si>
  <si>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</si>
  <si>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</si>
  <si>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</si>
  <si>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</si>
  <si>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</si>
  <si>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</si>
  <si>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</si>
  <si>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</si>
  <si>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</si>
  <si>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</si>
  <si>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</si>
  <si>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</si>
  <si>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</si>
  <si>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</si>
  <si>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</si>
  <si>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</si>
  <si>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</si>
  <si>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</si>
  <si>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</si>
  <si>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</si>
  <si>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</si>
  <si>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</si>
  <si>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</si>
  <si>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</si>
  <si>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</si>
  <si>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</si>
  <si>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</si>
  <si>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</si>
  <si>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</si>
  <si>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</si>
  <si>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</si>
  <si>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</si>
  <si>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</si>
  <si>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</si>
  <si>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</si>
  <si>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</si>
  <si>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</si>
  <si>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</si>
  <si>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</si>
  <si>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</si>
  <si>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</si>
  <si>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</si>
  <si>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</si>
  <si>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</si>
  <si>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</si>
  <si>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</si>
  <si>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</si>
  <si>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</si>
  <si>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</si>
  <si>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</si>
  <si>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</si>
  <si>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</si>
  <si>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</si>
  <si>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</si>
  <si>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</si>
  <si>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</si>
  <si>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</si>
  <si>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</si>
  <si>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</si>
  <si>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</si>
  <si>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</si>
  <si>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</si>
  <si>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</si>
  <si>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</si>
  <si>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</si>
  <si>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</si>
  <si>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</si>
  <si>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</si>
  <si>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</si>
  <si>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</si>
  <si>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</si>
  <si>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</si>
  <si>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</si>
  <si>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</si>
  <si>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</si>
  <si>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</si>
  <si>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</si>
  <si>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</si>
  <si>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</si>
  <si>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</si>
  <si>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</si>
  <si>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</si>
  <si>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</si>
  <si>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</si>
  <si>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</si>
  <si>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</si>
  <si>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</si>
  <si>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</si>
  <si>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</si>
  <si>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</si>
  <si>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</si>
  <si>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</si>
  <si>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</si>
  <si>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</si>
  <si>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</si>
  <si>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</si>
  <si>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</si>
  <si>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</si>
  <si>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</si>
  <si>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</si>
  <si>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</si>
  <si>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</si>
  <si>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</si>
  <si>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</si>
  <si>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</si>
  <si>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</si>
  <si>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</si>
  <si>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</si>
  <si>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</si>
  <si>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</si>
  <si>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</si>
  <si>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</si>
  <si>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</si>
  <si>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</si>
  <si>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</si>
  <si>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</si>
  <si>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</si>
  <si>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</si>
  <si>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</si>
  <si>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</si>
  <si>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</si>
  <si>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</si>
  <si>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</si>
  <si>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</si>
  <si>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</si>
  <si>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</si>
  <si>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</si>
  <si>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</si>
  <si>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</si>
  <si>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</si>
  <si>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</si>
  <si>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</si>
  <si>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</si>
  <si>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</si>
  <si>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</si>
  <si>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</si>
  <si>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</si>
  <si>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</si>
  <si>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</si>
  <si>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</si>
  <si>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</si>
  <si>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</si>
  <si>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</si>
  <si>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</si>
  <si>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</si>
  <si>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</si>
  <si>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</si>
  <si>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</si>
  <si>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</si>
  <si>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</si>
  <si>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</si>
  <si>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</si>
  <si>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</si>
  <si>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</si>
  <si>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</si>
  <si>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</si>
  <si>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</si>
  <si>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</si>
  <si>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</si>
  <si>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</si>
  <si>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</si>
  <si>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</si>
  <si>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</si>
  <si>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</si>
  <si>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</si>
  <si>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</si>
  <si>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</si>
  <si>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</si>
  <si>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</si>
  <si>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</si>
  <si>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</si>
  <si>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</si>
  <si>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</si>
  <si>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</si>
  <si>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</si>
  <si>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</si>
  <si>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</si>
  <si>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</si>
  <si>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</si>
  <si>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</si>
  <si>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</si>
  <si>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</si>
  <si>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</si>
  <si>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</si>
  <si>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</si>
  <si>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</si>
  <si>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</si>
  <si>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</si>
  <si>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</si>
  <si>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</si>
  <si>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</si>
  <si>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</si>
  <si>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</si>
  <si>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</si>
  <si>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</si>
  <si>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</si>
  <si>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</si>
  <si>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</si>
  <si>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</si>
  <si>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</si>
  <si>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</si>
  <si>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</si>
  <si>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</si>
  <si>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</si>
  <si>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</si>
  <si>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</si>
  <si>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</si>
  <si>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</si>
  <si>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</si>
  <si>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</si>
  <si>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</si>
  <si>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</si>
  <si>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</si>
  <si>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</si>
  <si>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</si>
  <si>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</si>
  <si>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</si>
  <si>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</si>
  <si>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</si>
  <si>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</si>
  <si>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</si>
  <si>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</si>
  <si>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</si>
  <si>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</si>
  <si>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</si>
  <si>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</si>
  <si>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</si>
  <si>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</si>
  <si>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</si>
  <si>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</si>
  <si>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</si>
  <si>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</si>
  <si>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</si>
  <si>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</si>
  <si>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</si>
  <si>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</si>
  <si>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</si>
  <si>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</si>
  <si>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</si>
  <si>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</si>
  <si>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</si>
  <si>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</si>
  <si>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</si>
  <si>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</si>
  <si>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</si>
  <si>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</si>
  <si>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</si>
  <si>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</si>
  <si>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</si>
  <si>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</si>
  <si>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</si>
  <si>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</si>
  <si>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</si>
  <si>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</si>
  <si>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</si>
  <si>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</si>
  <si>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</si>
  <si>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</si>
  <si>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</si>
  <si>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</si>
  <si>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</si>
  <si>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</si>
  <si>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</si>
  <si>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</si>
  <si>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</si>
  <si>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</si>
  <si>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</si>
  <si>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</si>
  <si>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</si>
  <si>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</si>
  <si>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</si>
  <si>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</si>
  <si>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</si>
  <si>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</si>
  <si>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</si>
  <si>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</si>
  <si>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</si>
  <si>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</si>
  <si>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</si>
  <si>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</si>
  <si>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</si>
  <si>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</si>
  <si>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</si>
  <si>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</si>
  <si>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</si>
  <si>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</si>
  <si>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</si>
  <si>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</si>
  <si>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</si>
  <si>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</si>
  <si>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</si>
  <si>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</si>
  <si>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</si>
  <si>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</si>
  <si>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</si>
  <si>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</si>
  <si>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</si>
  <si>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</si>
  <si>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</si>
  <si>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</si>
  <si>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</si>
  <si>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</si>
  <si>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</si>
  <si>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</si>
  <si>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</si>
  <si>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</si>
  <si>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</si>
  <si>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</si>
  <si>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</si>
  <si>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</si>
  <si>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</si>
  <si>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</si>
  <si>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</si>
  <si>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</si>
  <si>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</si>
  <si>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</si>
  <si>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</si>
  <si>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</si>
  <si>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</si>
  <si>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</si>
  <si>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</si>
  <si>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</si>
  <si>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</si>
  <si>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</si>
  <si>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</si>
  <si>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</si>
  <si>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</si>
  <si>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</si>
  <si>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</si>
  <si>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</si>
  <si>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</si>
  <si>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</si>
  <si>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</si>
  <si>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</si>
  <si>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</si>
  <si>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</si>
  <si>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</si>
  <si>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</si>
  <si>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</si>
  <si>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</si>
  <si>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</si>
  <si>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</si>
  <si>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</si>
  <si>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</si>
  <si>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</si>
  <si>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</si>
  <si>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</si>
  <si>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</si>
  <si>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</si>
  <si>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</si>
  <si>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</si>
  <si>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</si>
  <si>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</si>
  <si>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</si>
  <si>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</si>
  <si>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</si>
  <si>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</si>
  <si>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</si>
  <si>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</si>
  <si>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</si>
  <si>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</si>
  <si>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</si>
  <si>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</si>
  <si>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</si>
  <si>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</si>
  <si>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</si>
  <si>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</si>
  <si>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</si>
  <si>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</si>
  <si>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</si>
  <si>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</si>
  <si>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</si>
  <si>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</si>
  <si>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</si>
  <si>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</si>
  <si>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</si>
  <si>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</si>
  <si>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</si>
  <si>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</si>
  <si>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</si>
  <si>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</si>
  <si>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</si>
  <si>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</si>
  <si>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</si>
  <si>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</si>
  <si>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</si>
  <si>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</si>
  <si>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</si>
  <si>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</si>
  <si>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</si>
  <si>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</si>
  <si>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</si>
  <si>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</si>
  <si>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</si>
  <si>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</si>
  <si>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</si>
  <si>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</si>
  <si>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</si>
  <si>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</si>
  <si>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</si>
  <si>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</si>
  <si>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</si>
  <si>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</si>
  <si>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</si>
  <si>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</si>
  <si>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</si>
  <si>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</si>
  <si>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</si>
  <si>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</si>
  <si>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</si>
  <si>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</si>
  <si>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</si>
  <si>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</si>
  <si>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</si>
  <si>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</si>
  <si>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</si>
  <si>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</si>
  <si>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</si>
  <si>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</si>
  <si>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</si>
  <si>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</si>
  <si>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</si>
  <si>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</si>
  <si>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</si>
  <si>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</si>
  <si>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</si>
  <si>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</si>
  <si>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</si>
  <si>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</si>
  <si>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</si>
  <si>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</si>
  <si>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</si>
  <si>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</si>
  <si>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</si>
  <si>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</si>
  <si>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</si>
  <si>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</si>
  <si>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</si>
  <si>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</si>
  <si>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</si>
  <si>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</si>
  <si>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</si>
  <si>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</si>
  <si>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</si>
  <si>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</si>
  <si>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</si>
  <si>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</si>
  <si>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</si>
  <si>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</si>
  <si>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</si>
  <si>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</si>
  <si>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</si>
  <si>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</si>
  <si>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</si>
  <si>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</si>
  <si>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</si>
  <si>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</si>
  <si>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</si>
  <si>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</si>
  <si>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</si>
  <si>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</si>
  <si>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</si>
  <si>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</si>
  <si>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</si>
  <si>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</si>
  <si>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</si>
  <si>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</si>
  <si>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</si>
  <si>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</si>
  <si>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</si>
  <si>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</si>
  <si>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</si>
  <si>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</si>
  <si>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</si>
  <si>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</si>
  <si>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</si>
  <si>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</si>
  <si>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</si>
  <si>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</si>
  <si>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</si>
  <si>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</si>
  <si>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</si>
  <si>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</si>
  <si>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</si>
  <si>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</si>
  <si>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</si>
  <si>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</si>
  <si>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</si>
  <si>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</si>
  <si>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</si>
  <si>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</si>
  <si>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</si>
  <si>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</si>
  <si>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</si>
  <si>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</si>
  <si>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</si>
  <si>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</si>
  <si>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</si>
  <si>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</si>
  <si>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</si>
  <si>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</si>
  <si>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</si>
  <si>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</si>
  <si>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</si>
  <si>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</si>
  <si>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</si>
  <si>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</si>
  <si>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</si>
  <si>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</si>
  <si>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</si>
  <si>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</si>
  <si>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</si>
  <si>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</si>
  <si>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</si>
  <si>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</si>
  <si>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</si>
  <si>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</si>
  <si>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</si>
  <si>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</si>
  <si>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</si>
  <si>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</si>
  <si>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</si>
  <si>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</si>
  <si>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</si>
  <si>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</si>
  <si>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</si>
  <si>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</si>
  <si>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</si>
  <si>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</si>
  <si>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</si>
  <si>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</si>
  <si>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</si>
  <si>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</si>
  <si>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</si>
  <si>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</si>
  <si>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</si>
  <si>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</si>
  <si>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</si>
  <si>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</si>
  <si>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</si>
  <si>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</si>
  <si>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</si>
  <si>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</si>
  <si>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</si>
  <si>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</si>
  <si>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</si>
  <si>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</si>
  <si>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</si>
  <si>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</si>
  <si>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</si>
  <si>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</si>
  <si>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</si>
  <si>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</si>
  <si>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</si>
  <si>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</si>
  <si>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</si>
  <si>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</si>
  <si>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</si>
  <si>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</si>
  <si>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</si>
  <si>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</si>
  <si>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</si>
  <si>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</si>
  <si>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</si>
  <si>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</si>
  <si>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</si>
  <si>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</si>
  <si>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</si>
  <si>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</si>
  <si>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</si>
  <si>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</si>
  <si>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</si>
  <si>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</si>
  <si>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</si>
  <si>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</si>
  <si>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</si>
  <si>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</si>
  <si>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</si>
  <si>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</si>
  <si>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</si>
  <si>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</si>
  <si>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</si>
  <si>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</si>
  <si>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</si>
  <si>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</si>
  <si>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</si>
  <si>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</si>
  <si>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</si>
  <si>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</si>
  <si>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</si>
  <si>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</si>
  <si>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</si>
  <si>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</si>
  <si>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</si>
  <si>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</si>
  <si>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</si>
  <si>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</si>
  <si>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</si>
  <si>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</si>
  <si>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</si>
  <si>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</si>
  <si>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</si>
  <si>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</si>
  <si>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</si>
  <si>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</si>
  <si>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</si>
  <si>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</si>
  <si>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</si>
  <si>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</si>
  <si>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</si>
  <si>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</si>
  <si>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</si>
  <si>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</si>
  <si>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</si>
  <si>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</si>
  <si>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</si>
  <si>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</si>
  <si>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</si>
  <si>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</si>
  <si>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</si>
  <si>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</si>
  <si>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</si>
  <si>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</si>
  <si>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</si>
  <si>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</si>
  <si>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</si>
  <si>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</si>
  <si>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</si>
  <si>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</si>
  <si>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</si>
  <si>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</si>
  <si>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</si>
  <si>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</si>
  <si>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</si>
  <si>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</si>
  <si>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</si>
  <si>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</si>
  <si>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</si>
  <si>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</si>
  <si>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</si>
  <si>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</si>
  <si>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</si>
  <si>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</si>
  <si>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</si>
  <si>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</si>
  <si>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</si>
  <si>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</si>
  <si>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</si>
  <si>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</si>
  <si>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</si>
  <si>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</si>
  <si>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</si>
  <si>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</si>
  <si>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</si>
  <si>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</si>
  <si>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</si>
  <si>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</si>
  <si>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</si>
  <si>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</si>
  <si>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</si>
  <si>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</si>
  <si>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</si>
  <si>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</si>
  <si>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</si>
  <si>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</si>
  <si>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</si>
  <si>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</si>
  <si>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</si>
  <si>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</si>
  <si>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</si>
  <si>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</si>
  <si>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</si>
  <si>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</si>
  <si>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</si>
  <si>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</si>
  <si>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</si>
  <si>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</si>
  <si>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</si>
  <si>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</si>
  <si>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</si>
  <si>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</si>
  <si>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</si>
  <si>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</si>
  <si>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</si>
  <si>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</si>
  <si>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</si>
  <si>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</si>
  <si>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</si>
  <si>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</si>
  <si>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</si>
  <si>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</si>
  <si>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</si>
  <si>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</si>
  <si>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</si>
  <si>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</si>
  <si>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</si>
  <si>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</si>
  <si>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</si>
  <si>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</si>
  <si>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</si>
  <si>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</si>
  <si>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</si>
  <si>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</si>
  <si>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</si>
  <si>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</si>
  <si>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</si>
  <si>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</si>
  <si>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</si>
  <si>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</si>
  <si>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</si>
  <si>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</si>
  <si>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</si>
  <si>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</si>
  <si>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</si>
  <si>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</si>
  <si>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</si>
  <si>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</si>
  <si>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</si>
  <si>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</si>
  <si>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</si>
  <si>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</si>
  <si>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</si>
  <si>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</si>
  <si>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</si>
  <si>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</si>
  <si>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</si>
  <si>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</si>
  <si>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</si>
  <si>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</si>
  <si>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</si>
  <si>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</si>
  <si>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</si>
  <si>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</si>
  <si>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</si>
  <si>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</si>
  <si>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</si>
  <si>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</si>
  <si>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</si>
  <si>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</si>
  <si>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</si>
  <si>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</si>
  <si>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</si>
  <si>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</si>
  <si>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</si>
  <si>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</si>
  <si>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</si>
  <si>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</si>
  <si>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</si>
  <si>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</si>
  <si>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</si>
  <si>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</si>
  <si>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</si>
  <si>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</si>
  <si>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</si>
  <si>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</si>
  <si>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</si>
  <si>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</si>
  <si>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</si>
  <si>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</si>
  <si>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</si>
  <si>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</si>
  <si>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</si>
  <si>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</si>
  <si>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</si>
  <si>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</si>
  <si>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</si>
  <si>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</si>
  <si>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</si>
  <si>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</si>
  <si>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</si>
  <si>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</si>
  <si>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</si>
  <si>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</si>
  <si>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</si>
  <si>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</si>
  <si>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</si>
  <si>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</si>
  <si>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</si>
  <si>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</si>
  <si>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</si>
  <si>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</si>
  <si>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</si>
  <si>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</si>
  <si>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</si>
  <si>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</si>
  <si>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</si>
  <si>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</si>
  <si>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</si>
  <si>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</si>
  <si>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</si>
  <si>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</si>
  <si>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</si>
  <si>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</si>
  <si>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</si>
  <si>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</si>
  <si>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</si>
  <si>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</si>
  <si>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</si>
  <si>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</si>
  <si>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</si>
  <si>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</si>
  <si>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</si>
  <si>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</si>
  <si>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</si>
  <si>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</si>
  <si>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</si>
  <si>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</si>
  <si>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</si>
  <si>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</si>
  <si>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</si>
  <si>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</si>
  <si>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</si>
  <si>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</si>
  <si>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</si>
  <si>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</si>
  <si>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</si>
  <si>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</si>
  <si>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</si>
  <si>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</si>
  <si>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</si>
  <si>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</si>
  <si>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</si>
  <si>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</si>
  <si>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</si>
  <si>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</si>
  <si>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</si>
  <si>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</si>
  <si>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</si>
  <si>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</si>
  <si>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</si>
  <si>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</si>
  <si>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</si>
  <si>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</si>
  <si>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</si>
  <si>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</si>
  <si>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</si>
  <si>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</si>
  <si>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</si>
  <si>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</si>
  <si>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</si>
  <si>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</si>
  <si>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</si>
  <si>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</si>
  <si>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</si>
  <si>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</si>
  <si>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</si>
  <si>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</si>
  <si>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</si>
  <si>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</si>
  <si>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</si>
  <si>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</si>
  <si>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</si>
  <si>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</si>
  <si>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</si>
  <si>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</si>
  <si>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</si>
  <si>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</si>
  <si>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</si>
  <si>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</si>
  <si>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</si>
  <si>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</si>
  <si>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</si>
  <si>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</si>
  <si>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</si>
  <si>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</si>
  <si>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</si>
  <si>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</si>
  <si>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</si>
  <si>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</si>
  <si>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</si>
  <si>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</si>
  <si>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</si>
  <si>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</si>
  <si>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</si>
  <si>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</si>
  <si>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</si>
  <si>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</si>
  <si>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</si>
  <si>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</si>
  <si>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</si>
  <si>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</si>
  <si>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</si>
  <si>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</si>
  <si>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</si>
  <si>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</si>
  <si>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</si>
  <si>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</si>
  <si>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</si>
  <si>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</si>
  <si>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</si>
  <si>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</si>
  <si>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</si>
  <si>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</si>
  <si>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</si>
  <si>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</si>
  <si>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</si>
  <si>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</si>
  <si>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</si>
  <si>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</si>
  <si>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</si>
  <si>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</si>
  <si>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</si>
  <si>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</si>
  <si>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</si>
  <si>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</si>
  <si>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</si>
  <si>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</si>
  <si>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</si>
  <si>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</si>
  <si>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</si>
  <si>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</si>
  <si>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</si>
  <si>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</si>
  <si>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</si>
  <si>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</si>
  <si>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</si>
  <si>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</si>
  <si>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</si>
  <si>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</si>
  <si>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</si>
  <si>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</si>
  <si>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</si>
  <si>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</si>
  <si>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</si>
  <si>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</si>
  <si>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</si>
  <si>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</si>
  <si>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</si>
  <si>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</si>
  <si>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</si>
  <si>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</si>
  <si>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</si>
  <si>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</si>
  <si>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</si>
  <si>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</si>
  <si>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</si>
  <si>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</si>
  <si>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</si>
  <si>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</si>
  <si>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</si>
  <si>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</si>
  <si>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</si>
  <si>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</si>
  <si>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</si>
  <si>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</si>
  <si>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</si>
  <si>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</si>
  <si>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</si>
  <si>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</si>
  <si>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</si>
  <si>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</si>
  <si>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</si>
  <si>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</si>
  <si>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</si>
  <si>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</si>
  <si>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</si>
  <si>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</si>
  <si>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</si>
  <si>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</si>
  <si>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</si>
  <si>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</si>
  <si>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</si>
  <si>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</si>
  <si>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</si>
  <si>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</si>
  <si>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</si>
  <si>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</si>
  <si>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</si>
  <si>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</si>
  <si>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</si>
  <si>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</si>
  <si>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</si>
  <si>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</si>
  <si>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</si>
  <si>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</si>
  <si>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</si>
  <si>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</si>
  <si>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</si>
  <si>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</si>
  <si>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</si>
  <si>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</si>
  <si>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</si>
  <si>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</si>
  <si>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</si>
  <si>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</si>
  <si>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</si>
  <si>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</si>
  <si>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</si>
  <si>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</si>
  <si>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</si>
  <si>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</si>
  <si>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</si>
  <si>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</si>
  <si>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</si>
  <si>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</si>
  <si>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</si>
  <si>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</si>
  <si>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</si>
  <si>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</si>
  <si>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</si>
  <si>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</si>
  <si>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</si>
  <si>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</si>
  <si>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</si>
  <si>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</si>
  <si>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</si>
  <si>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</si>
  <si>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</si>
  <si>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</si>
  <si>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</si>
  <si>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</si>
  <si>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</si>
  <si>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</si>
  <si>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</si>
  <si>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</si>
  <si>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</si>
  <si>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</si>
  <si>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</si>
  <si>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</si>
  <si>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</si>
  <si>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</si>
  <si>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</si>
  <si>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</si>
  <si>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</si>
  <si>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</si>
  <si>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</si>
  <si>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</si>
  <si>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</si>
  <si>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</si>
  <si>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</si>
  <si>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</si>
  <si>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</si>
  <si>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</si>
  <si>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</si>
  <si>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</si>
  <si>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</si>
  <si>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</si>
  <si>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</si>
  <si>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</si>
  <si>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</si>
  <si>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</si>
  <si>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</si>
  <si>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</si>
  <si>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</si>
  <si>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</si>
  <si>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</si>
  <si>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</si>
  <si>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</si>
  <si>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</si>
  <si>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</si>
  <si>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</si>
  <si>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</si>
  <si>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</si>
  <si>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</si>
  <si>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</si>
  <si>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</si>
  <si>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</si>
  <si>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</si>
  <si>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</si>
  <si>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</si>
  <si>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</si>
  <si>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</si>
  <si>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</si>
  <si>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</si>
  <si>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</si>
  <si>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</si>
  <si>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</si>
  <si>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</si>
  <si>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</si>
  <si>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</si>
  <si>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</si>
  <si>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</si>
  <si>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</si>
  <si>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</si>
  <si>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</si>
  <si>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</si>
  <si>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</si>
  <si>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</si>
  <si>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</si>
  <si>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</si>
  <si>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</si>
  <si>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</si>
  <si>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</si>
  <si>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</si>
  <si>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</si>
  <si>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</si>
  <si>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</si>
  <si>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</si>
  <si>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</si>
  <si>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</si>
  <si>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</si>
  <si>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</si>
  <si>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</si>
  <si>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</si>
  <si>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</si>
  <si>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</si>
  <si>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</si>
  <si>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</si>
  <si>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</si>
  <si>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</si>
  <si>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</si>
  <si>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</si>
  <si>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</si>
  <si>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</si>
  <si>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</si>
  <si>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</si>
  <si>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</si>
  <si>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</si>
  <si>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</si>
  <si>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</si>
  <si>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</si>
  <si>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</si>
  <si>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</si>
  <si>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</si>
  <si>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</si>
  <si>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</si>
  <si>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</si>
  <si>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</si>
  <si>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</si>
  <si>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</si>
  <si>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</si>
  <si>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</si>
  <si>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</si>
  <si>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</si>
  <si>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</si>
  <si>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</si>
  <si>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</si>
  <si>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</si>
  <si>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</si>
  <si>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</si>
  <si>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</si>
  <si>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</si>
  <si>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</si>
  <si>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</si>
  <si>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</si>
  <si>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</si>
  <si>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</si>
  <si>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</si>
  <si>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</si>
  <si>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</si>
  <si>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</si>
  <si>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</si>
  <si>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</si>
  <si>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</si>
  <si>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</si>
  <si>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</si>
  <si>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</si>
  <si>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</si>
  <si>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</si>
  <si>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</si>
  <si>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</si>
  <si>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</si>
  <si>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</si>
  <si>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</si>
  <si>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</si>
  <si>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</si>
  <si>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</si>
  <si>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</si>
  <si>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</si>
  <si>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</si>
  <si>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</si>
  <si>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</si>
  <si>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</si>
  <si>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</si>
  <si>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</si>
  <si>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</si>
  <si>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</si>
  <si>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</si>
  <si>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</si>
  <si>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</si>
  <si>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</si>
  <si>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</si>
  <si>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</si>
  <si>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</si>
  <si>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</si>
  <si>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</si>
  <si>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</si>
  <si>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</si>
  <si>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</si>
  <si>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</si>
  <si>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</si>
  <si>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</si>
  <si>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</si>
  <si>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</si>
  <si>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</si>
  <si>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</si>
  <si>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</si>
  <si>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</si>
  <si>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</si>
  <si>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</si>
  <si>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</si>
  <si>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</si>
  <si>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</si>
  <si>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</si>
  <si>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</si>
  <si>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</si>
  <si>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</si>
  <si>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</si>
  <si>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</si>
  <si>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</si>
  <si>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</si>
  <si>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</si>
  <si>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</si>
  <si>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</si>
  <si>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</si>
  <si>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</si>
  <si>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</si>
  <si>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</si>
  <si>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</si>
  <si>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</si>
  <si>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</si>
  <si>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</si>
  <si>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</si>
  <si>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</si>
  <si>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</si>
  <si>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</si>
  <si>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</si>
  <si>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</si>
  <si>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</si>
  <si>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</si>
  <si>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</si>
  <si>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</si>
  <si>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</si>
  <si>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</si>
  <si>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</si>
  <si>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</si>
  <si>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</si>
  <si>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</si>
  <si>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</si>
  <si>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</si>
  <si>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</si>
  <si>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</si>
  <si>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</si>
  <si>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</si>
  <si>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</si>
  <si>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</si>
  <si>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</si>
  <si>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</si>
  <si>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</si>
  <si>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</si>
  <si>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</si>
  <si>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</si>
  <si>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</si>
  <si>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</si>
  <si>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</si>
  <si>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</si>
  <si>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</si>
  <si>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</si>
  <si>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</si>
  <si>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</si>
  <si>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</si>
  <si>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</si>
  <si>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</si>
  <si>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</si>
  <si>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</si>
  <si>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</si>
  <si>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</si>
  <si>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</si>
  <si>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</si>
  <si>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</si>
  <si>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</si>
  <si>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</si>
  <si>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</si>
  <si>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</si>
  <si>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</si>
  <si>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</si>
  <si>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</si>
  <si>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</si>
  <si>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</si>
  <si>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</si>
  <si>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</si>
  <si>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</si>
  <si>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</si>
  <si>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</si>
  <si>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</si>
  <si>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</si>
  <si>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</si>
  <si>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</si>
  <si>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</si>
  <si>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</si>
  <si>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</si>
  <si>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</si>
  <si>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</si>
  <si>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</si>
  <si>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</si>
  <si>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</si>
  <si>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</si>
  <si>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</si>
  <si>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</si>
  <si>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</si>
  <si>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</si>
  <si>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</si>
  <si>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</si>
  <si>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</si>
  <si>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</si>
  <si>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</si>
  <si>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</si>
  <si>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</si>
  <si>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</si>
  <si>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</si>
  <si>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</si>
  <si>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</si>
  <si>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</si>
  <si>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</si>
  <si>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</si>
  <si>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</si>
  <si>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</si>
  <si>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</si>
  <si>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</si>
  <si>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</si>
  <si>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</si>
  <si>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</si>
  <si>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</si>
  <si>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</si>
  <si>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</si>
  <si>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</si>
  <si>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</si>
  <si>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</si>
  <si>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</si>
  <si>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</si>
  <si>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</si>
  <si>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</si>
  <si>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</si>
  <si>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</si>
  <si>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</si>
  <si>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</si>
  <si>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</si>
  <si>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</si>
  <si>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</si>
  <si>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</si>
  <si>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</si>
  <si>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</si>
  <si>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</si>
  <si>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</si>
  <si>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</si>
  <si>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</si>
  <si>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</si>
  <si>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</si>
  <si>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</si>
  <si>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</si>
  <si>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</si>
  <si>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</si>
  <si>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</si>
  <si>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</si>
  <si>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</si>
  <si>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</si>
  <si>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</si>
  <si>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</si>
  <si>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</si>
  <si>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</si>
  <si>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</si>
  <si>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</si>
  <si>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</si>
  <si>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</si>
  <si>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</si>
  <si>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</si>
  <si>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</si>
  <si>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</si>
  <si>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</si>
  <si>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</si>
  <si>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</si>
  <si>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</si>
  <si>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</si>
  <si>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</si>
  <si>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</si>
  <si>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</si>
  <si>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</si>
  <si>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</si>
  <si>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</si>
  <si>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</si>
  <si>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</si>
  <si>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</si>
  <si>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</si>
  <si>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</si>
  <si>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</si>
  <si>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</si>
  <si>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</si>
  <si>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</si>
  <si>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</si>
  <si>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</si>
  <si>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</si>
  <si>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</si>
  <si>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</si>
  <si>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</si>
  <si>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</si>
  <si>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</si>
  <si>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</si>
  <si>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</si>
  <si>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</si>
  <si>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</si>
  <si>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</si>
  <si>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</si>
  <si>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</si>
  <si>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</si>
  <si>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</si>
  <si>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</si>
  <si>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</si>
  <si>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</si>
  <si>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</si>
  <si>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</si>
  <si>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</si>
  <si>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</si>
  <si>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</si>
  <si>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</si>
  <si>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</si>
  <si>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</si>
  <si>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</si>
  <si>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</si>
  <si>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</si>
  <si>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</si>
  <si>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</si>
  <si>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</si>
  <si>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</si>
  <si>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</si>
  <si>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</si>
  <si>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</si>
  <si>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</si>
  <si>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</si>
  <si>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</si>
  <si>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</si>
  <si>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</si>
  <si>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</si>
  <si>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</si>
  <si>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</si>
  <si>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</si>
  <si>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</si>
  <si>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</si>
  <si>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</si>
  <si>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</si>
  <si>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</si>
  <si>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</si>
  <si>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</si>
  <si>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</si>
  <si>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</si>
  <si>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</si>
  <si>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</si>
  <si>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</si>
  <si>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</si>
  <si>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</si>
  <si>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</si>
  <si>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</si>
  <si>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</si>
  <si>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</si>
  <si>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</si>
  <si>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</si>
  <si>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</si>
  <si>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</si>
  <si>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</si>
  <si>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</si>
  <si>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</si>
  <si>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</si>
  <si>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</si>
  <si>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</si>
  <si>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</si>
  <si>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</si>
  <si>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</si>
  <si>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</si>
  <si>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</si>
  <si>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</si>
  <si>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</si>
  <si>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</si>
  <si>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</si>
  <si>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</si>
  <si>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</si>
  <si>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</si>
  <si>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</si>
  <si>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</si>
  <si>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</si>
  <si>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</si>
  <si>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</si>
  <si>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</si>
  <si>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</si>
  <si>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</si>
  <si>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</si>
  <si>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</si>
  <si>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</si>
  <si>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</si>
  <si>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</si>
  <si>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</si>
  <si>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</si>
  <si>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</si>
  <si>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</si>
  <si>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</si>
  <si>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</si>
  <si>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</si>
  <si>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</si>
  <si>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</si>
  <si>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</si>
  <si>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</si>
  <si>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</si>
  <si>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</si>
  <si>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</si>
  <si>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</si>
  <si>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</si>
  <si>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</si>
  <si>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</si>
  <si>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</si>
  <si>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</si>
  <si>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</si>
  <si>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</si>
  <si>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</si>
  <si>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</si>
  <si>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</si>
  <si>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</si>
  <si>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</si>
  <si>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</si>
  <si>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</si>
  <si>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</si>
  <si>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</si>
  <si>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</si>
  <si>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</si>
  <si>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</si>
  <si>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</si>
  <si>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</si>
  <si>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</si>
  <si>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</si>
  <si>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</si>
  <si>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</si>
  <si>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</si>
  <si>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</si>
  <si>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</si>
  <si>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</si>
  <si>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</si>
  <si>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</si>
  <si>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</si>
  <si>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</si>
  <si>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</si>
  <si>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</si>
  <si>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</si>
  <si>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</si>
  <si>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</si>
  <si>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</si>
  <si>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</si>
  <si>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</si>
  <si>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</si>
  <si>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</si>
  <si>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</si>
  <si>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</si>
  <si>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</si>
  <si>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</si>
  <si>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</si>
  <si>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</si>
  <si>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</si>
  <si>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</si>
  <si>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</si>
  <si>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</si>
  <si>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</si>
  <si>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</si>
  <si>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</si>
  <si>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</si>
  <si>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</si>
  <si>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</si>
  <si>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</si>
  <si>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</si>
  <si>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</si>
  <si>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</si>
  <si>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</si>
  <si>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</si>
  <si>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</si>
  <si>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</si>
  <si>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</si>
  <si>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</si>
  <si>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</si>
  <si>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</si>
  <si>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</si>
  <si>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</si>
  <si>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</si>
  <si>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</si>
  <si>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</si>
  <si>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</si>
  <si>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</si>
  <si>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</si>
  <si>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</si>
  <si>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</si>
  <si>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</si>
  <si>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</si>
  <si>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</si>
  <si>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</si>
  <si>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</si>
  <si>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</si>
  <si>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</si>
  <si>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</si>
  <si>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</si>
  <si>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</si>
  <si>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</si>
  <si>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</si>
  <si>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</si>
  <si>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</si>
  <si>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</si>
  <si>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</si>
  <si>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</si>
  <si>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</si>
  <si>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</si>
  <si>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</si>
  <si>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</si>
  <si>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</si>
  <si>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</si>
  <si>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</si>
  <si>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</si>
  <si>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</si>
  <si>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</si>
  <si>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</si>
  <si>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</si>
  <si>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</si>
  <si>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</si>
  <si>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</si>
  <si>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</si>
  <si>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</si>
  <si>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</si>
  <si>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</si>
  <si>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</si>
  <si>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</si>
  <si>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</si>
  <si>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</si>
  <si>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</si>
  <si>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</si>
  <si>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</si>
  <si>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</si>
  <si>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</si>
  <si>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</si>
  <si>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</si>
  <si>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</si>
  <si>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</si>
  <si>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</si>
  <si>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</si>
  <si>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</si>
  <si>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</si>
  <si>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</si>
  <si>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</si>
  <si>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</si>
  <si>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</si>
  <si>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</si>
  <si>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</si>
  <si>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</si>
  <si>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</si>
  <si>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</si>
  <si>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</si>
  <si>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</si>
  <si>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</si>
  <si>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</si>
  <si>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</si>
  <si>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</si>
  <si>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</si>
  <si>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</si>
  <si>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</si>
  <si>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</si>
  <si>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</si>
  <si>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</si>
  <si>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</si>
  <si>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</si>
  <si>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</si>
  <si>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</si>
  <si>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</si>
  <si>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</si>
  <si>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</si>
  <si>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</si>
  <si>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</si>
  <si>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</si>
  <si>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</si>
  <si>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</si>
  <si>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</si>
  <si>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</si>
  <si>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</si>
  <si>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</si>
  <si>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</si>
  <si>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</si>
  <si>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</si>
  <si>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</si>
  <si>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</si>
  <si>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</si>
  <si>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</si>
  <si>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</si>
  <si>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</si>
  <si>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</si>
  <si>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</si>
  <si>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</si>
  <si>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</si>
  <si>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</si>
  <si>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</si>
  <si>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</si>
  <si>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</si>
  <si>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</si>
  <si>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</si>
  <si>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</si>
  <si>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</si>
  <si>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</si>
  <si>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</si>
  <si>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</si>
  <si>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</si>
  <si>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</si>
  <si>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</si>
  <si>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</si>
  <si>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</si>
  <si>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</si>
  <si>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</si>
  <si>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</si>
  <si>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</si>
  <si>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</si>
  <si>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</si>
  <si>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</si>
  <si>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</si>
  <si>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</si>
  <si>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</si>
  <si>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</si>
  <si>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</si>
  <si>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</si>
  <si>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</si>
  <si>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</si>
  <si>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</si>
  <si>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</si>
  <si>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</si>
  <si>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</si>
  <si>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</si>
  <si>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</si>
  <si>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</si>
  <si>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</si>
  <si>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</si>
  <si>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</si>
  <si>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</si>
  <si>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</si>
  <si>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</si>
  <si>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</si>
  <si>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</si>
  <si>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</si>
  <si>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</si>
  <si>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</si>
  <si>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</si>
  <si>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</si>
  <si>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</si>
  <si>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</si>
  <si>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</si>
  <si>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</si>
  <si>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</si>
  <si>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</si>
  <si>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</si>
  <si>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</si>
  <si>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</si>
  <si>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</si>
  <si>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</si>
  <si>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</si>
  <si>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</si>
  <si>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</si>
  <si>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</si>
  <si>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</si>
  <si>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</si>
  <si>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</si>
  <si>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</si>
  <si>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</si>
  <si>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</si>
  <si>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</si>
  <si>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</si>
  <si>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</si>
  <si>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</si>
  <si>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</si>
  <si>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</si>
  <si>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</si>
  <si>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</si>
  <si>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</si>
  <si>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</si>
  <si>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</si>
  <si>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</si>
  <si>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</si>
  <si>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</si>
  <si>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</si>
  <si>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</si>
  <si>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</si>
  <si>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</si>
  <si>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</si>
  <si>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</si>
  <si>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</si>
  <si>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</si>
  <si>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</si>
  <si>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</si>
  <si>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</si>
  <si>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</si>
  <si>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</si>
  <si>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</si>
  <si>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</si>
  <si>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</si>
  <si>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</si>
  <si>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</si>
  <si>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</si>
  <si>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</si>
  <si>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</si>
  <si>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</si>
  <si>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</si>
  <si>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</si>
  <si>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</si>
  <si>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</si>
  <si>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</si>
  <si>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</si>
  <si>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</si>
  <si>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</si>
  <si>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</si>
  <si>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</si>
  <si>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</si>
  <si>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</si>
  <si>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</si>
  <si>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</si>
  <si>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</si>
  <si>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</si>
  <si>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</si>
  <si>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</si>
  <si>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</si>
  <si>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</si>
  <si>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</si>
  <si>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</si>
  <si>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</si>
  <si>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</si>
  <si>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</si>
  <si>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</si>
  <si>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</si>
  <si>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</si>
  <si>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</si>
  <si>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</si>
  <si>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</si>
  <si>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</si>
  <si>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</si>
  <si>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</si>
  <si>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</si>
  <si>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</si>
  <si>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</si>
  <si>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</si>
  <si>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</si>
  <si>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</si>
  <si>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</si>
  <si>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</si>
  <si>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</si>
  <si>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</si>
  <si>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</si>
  <si>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</si>
  <si>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</si>
  <si>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</si>
  <si>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</si>
  <si>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</si>
  <si>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</si>
  <si>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</si>
  <si>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</si>
  <si>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</si>
  <si>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</si>
  <si>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</si>
  <si>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</si>
  <si>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</si>
  <si>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</si>
  <si>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</si>
  <si>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</si>
  <si>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</si>
  <si>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</si>
  <si>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</si>
  <si>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</si>
  <si>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</si>
  <si>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</si>
  <si>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</si>
  <si>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</si>
  <si>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</si>
  <si>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</si>
  <si>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</si>
  <si>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</si>
  <si>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</si>
  <si>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</si>
  <si>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</si>
  <si>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</si>
  <si>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</si>
  <si>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</si>
  <si>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</si>
  <si>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</si>
  <si>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</si>
  <si>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</si>
  <si>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</si>
  <si>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</si>
  <si>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</si>
  <si>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</si>
  <si>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</si>
  <si>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</si>
  <si>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</si>
  <si>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</si>
  <si>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</si>
  <si>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</si>
  <si>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</si>
  <si>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</si>
  <si>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</si>
  <si>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</si>
  <si>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</si>
  <si>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</si>
  <si>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</si>
  <si>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</si>
  <si>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</si>
  <si>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</si>
  <si>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</si>
  <si>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</si>
  <si>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</si>
  <si>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</si>
  <si>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</si>
  <si>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</si>
  <si>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</si>
  <si>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</si>
  <si>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</si>
  <si>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</si>
  <si>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</si>
  <si>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</si>
  <si>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</si>
  <si>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</si>
  <si>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</si>
  <si>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</si>
  <si>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</si>
  <si>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</si>
  <si>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</si>
  <si>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</si>
  <si>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</si>
  <si>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</si>
  <si>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</si>
  <si>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</si>
  <si>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</si>
  <si>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</si>
  <si>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</si>
  <si>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</si>
  <si>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</si>
  <si>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</si>
  <si>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</si>
  <si>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</si>
  <si>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</si>
  <si>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</si>
  <si>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</si>
  <si>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</si>
  <si>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</si>
  <si>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</si>
  <si>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</si>
  <si>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</si>
  <si>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</si>
  <si>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</si>
  <si>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</si>
  <si>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</si>
  <si>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</si>
  <si>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</si>
  <si>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</si>
  <si>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</si>
  <si>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</si>
  <si>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</si>
  <si>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</si>
  <si>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</si>
  <si>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</si>
  <si>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</si>
  <si>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</si>
  <si>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</si>
  <si>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</si>
  <si>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</si>
  <si>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</si>
  <si>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</si>
  <si>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</si>
  <si>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</si>
  <si>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</si>
  <si>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</si>
  <si>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</si>
  <si>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</si>
  <si>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</si>
  <si>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</si>
  <si>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</si>
  <si>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</si>
  <si>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</si>
  <si>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</si>
  <si>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</si>
  <si>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</si>
  <si>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</si>
  <si>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</si>
  <si>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</si>
  <si>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</si>
  <si>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</si>
  <si>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</si>
  <si>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</si>
  <si>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</si>
  <si>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</si>
  <si>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</si>
  <si>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</si>
  <si>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</si>
  <si>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</si>
  <si>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</si>
  <si>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</si>
  <si>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</si>
  <si>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</si>
  <si>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</si>
  <si>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</si>
  <si>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</si>
  <si>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</si>
  <si>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</si>
  <si>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</si>
  <si>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</si>
  <si>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</si>
  <si>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</si>
  <si>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</si>
  <si>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</si>
  <si>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</si>
  <si>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</si>
  <si>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</si>
  <si>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</si>
  <si>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</si>
  <si>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</si>
  <si>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</si>
  <si>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</si>
  <si>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</si>
  <si>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</si>
  <si>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</si>
  <si>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</si>
  <si>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</si>
  <si>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</si>
  <si>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</si>
  <si>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</si>
  <si>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</si>
  <si>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</si>
  <si>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</si>
  <si>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</si>
  <si>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</si>
  <si>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</si>
  <si>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</si>
  <si>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</si>
  <si>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</si>
  <si>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</si>
  <si>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</si>
  <si>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</si>
  <si>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</si>
  <si>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</si>
  <si>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</si>
  <si>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</si>
  <si>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</si>
  <si>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</si>
  <si>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</si>
  <si>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</si>
  <si>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</si>
  <si>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</si>
  <si>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</si>
  <si>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</si>
  <si>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</si>
  <si>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</si>
  <si>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</si>
  <si>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</si>
  <si>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</si>
  <si>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</si>
  <si>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</si>
  <si>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</si>
  <si>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</si>
  <si>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</si>
  <si>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</si>
  <si>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</si>
  <si>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</si>
  <si>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</si>
  <si>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</si>
  <si>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</si>
  <si>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</si>
  <si>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</si>
  <si>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</si>
  <si>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</si>
  <si>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</si>
  <si>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</si>
  <si>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</si>
  <si>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</si>
  <si>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</si>
  <si>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</si>
  <si>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</si>
  <si>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</si>
  <si>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</si>
  <si>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</si>
  <si>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</si>
  <si>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</si>
  <si>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</si>
  <si>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</si>
  <si>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</si>
  <si>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</si>
  <si>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</si>
  <si>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</si>
  <si>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</si>
  <si>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</si>
  <si>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</si>
  <si>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</si>
  <si>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</si>
  <si>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</si>
  <si>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</si>
  <si>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</si>
  <si>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</si>
  <si>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</si>
  <si>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</si>
  <si>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</si>
  <si>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</si>
  <si>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</si>
  <si>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</si>
  <si>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</si>
  <si>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</si>
  <si>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</si>
  <si>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</si>
  <si>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</si>
  <si>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</si>
  <si>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</si>
  <si>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</si>
  <si>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</si>
  <si>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</si>
  <si>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</si>
  <si>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</si>
  <si>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</si>
  <si>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</si>
  <si>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</si>
  <si>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</si>
  <si>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</si>
  <si>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</si>
  <si>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</si>
  <si>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</si>
  <si>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</si>
  <si>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</si>
  <si>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</si>
  <si>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</si>
  <si>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</si>
  <si>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</si>
  <si>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</si>
  <si>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</si>
  <si>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</si>
  <si>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</si>
  <si>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</si>
  <si>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</si>
  <si>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</si>
  <si>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</si>
  <si>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</si>
  <si>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</si>
  <si>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</si>
  <si>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</si>
  <si>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</si>
  <si>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</si>
  <si>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</si>
  <si>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</si>
  <si>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</si>
  <si>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</si>
  <si>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</si>
  <si>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</si>
  <si>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</si>
  <si>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</si>
  <si>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</si>
  <si>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</si>
  <si>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</si>
  <si>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</si>
  <si>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</si>
  <si>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</si>
  <si>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</si>
  <si>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</si>
  <si>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</si>
  <si>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</si>
  <si>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</si>
  <si>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</si>
  <si>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</si>
  <si>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</si>
  <si>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</si>
  <si>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</si>
  <si>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</si>
  <si>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</si>
  <si>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</si>
  <si>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</si>
  <si>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</si>
  <si>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</si>
  <si>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</si>
  <si>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</si>
  <si>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</si>
  <si>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</si>
  <si>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</si>
  <si>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</si>
  <si>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</si>
  <si>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</si>
  <si>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</si>
  <si>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</si>
  <si>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</si>
  <si>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</si>
  <si>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</si>
  <si>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</si>
  <si>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</si>
  <si>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</si>
  <si>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</si>
  <si>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</si>
  <si>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</si>
  <si>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</si>
  <si>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</si>
  <si>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</si>
  <si>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</si>
  <si>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</si>
  <si>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</si>
  <si>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</si>
  <si>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</si>
  <si>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</si>
  <si>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</si>
  <si>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</si>
  <si>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</si>
  <si>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</si>
  <si>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</si>
  <si>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</si>
  <si>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</si>
  <si>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</si>
  <si>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</si>
  <si>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</si>
  <si>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</si>
  <si>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</si>
  <si>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</si>
  <si>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</si>
  <si>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</si>
  <si>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</si>
  <si>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</si>
  <si>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</si>
  <si>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</si>
  <si>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</si>
  <si>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</si>
  <si>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</si>
  <si>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</si>
  <si>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</si>
  <si>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</si>
  <si>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</si>
  <si>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</si>
  <si>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</si>
  <si>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</si>
  <si>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</si>
  <si>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</si>
  <si>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</si>
  <si>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</si>
  <si>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</si>
  <si>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</si>
  <si>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</si>
  <si>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</si>
  <si>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</si>
  <si>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</si>
  <si>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</si>
  <si>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</si>
  <si>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</si>
  <si>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</si>
  <si>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</si>
  <si>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</si>
  <si>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</si>
  <si>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</si>
  <si>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</si>
  <si>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</si>
  <si>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</si>
  <si>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</si>
  <si>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</si>
  <si>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</si>
  <si>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</si>
  <si>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</si>
  <si>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</si>
  <si>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</si>
  <si>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</si>
  <si>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</si>
  <si>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</si>
  <si>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</si>
  <si>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</si>
  <si>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</si>
  <si>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</si>
  <si>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</si>
  <si>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</si>
  <si>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</si>
  <si>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</si>
  <si>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</si>
  <si>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</si>
  <si>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</si>
  <si>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</si>
  <si>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</si>
  <si>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</si>
  <si>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</si>
  <si>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</si>
  <si>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</si>
  <si>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</si>
  <si>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</si>
  <si>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</si>
  <si>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</si>
  <si>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</si>
  <si>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</si>
  <si>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</si>
  <si>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</si>
  <si>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</si>
  <si>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</si>
  <si>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</si>
  <si>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</si>
  <si>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</si>
  <si>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</si>
  <si>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</si>
  <si>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</si>
  <si>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</si>
  <si>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</si>
  <si>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</si>
  <si>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</si>
  <si>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</si>
  <si>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</si>
  <si>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</si>
  <si>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</si>
  <si>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</si>
  <si>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</si>
  <si>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</si>
  <si>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</si>
  <si>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</si>
  <si>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</si>
  <si>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</si>
  <si>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</si>
  <si>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</si>
  <si>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</si>
  <si>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</si>
  <si>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</si>
  <si>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</si>
  <si>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</si>
  <si>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</si>
  <si>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</si>
  <si>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</si>
  <si>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</si>
  <si>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</si>
  <si>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</si>
  <si>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</si>
  <si>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</si>
  <si>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</si>
  <si>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</si>
  <si>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</si>
  <si>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</si>
  <si>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</si>
  <si>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</si>
  <si>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</si>
  <si>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</si>
  <si>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</si>
  <si>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</si>
  <si>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</si>
  <si>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</si>
  <si>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</si>
  <si>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</si>
  <si>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</si>
  <si>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</si>
  <si>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</si>
  <si>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</si>
  <si>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</si>
  <si>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</si>
  <si>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</si>
  <si>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</si>
  <si>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</si>
  <si>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</si>
  <si>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</si>
  <si>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</si>
  <si>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</si>
  <si>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</si>
  <si>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</si>
  <si>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</si>
  <si>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</si>
  <si>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</si>
  <si>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</si>
  <si>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</si>
  <si>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</si>
  <si>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</si>
  <si>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</si>
  <si>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</si>
  <si>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</si>
  <si>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</si>
  <si>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</si>
  <si>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</si>
  <si>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</si>
  <si>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</si>
  <si>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</si>
  <si>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</si>
  <si>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</si>
  <si>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</si>
  <si>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</si>
  <si>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</si>
  <si>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</si>
  <si>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</si>
  <si>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</si>
  <si>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</si>
  <si>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</si>
  <si>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</si>
  <si>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</si>
  <si>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</si>
  <si>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</si>
  <si>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</si>
  <si>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</si>
  <si>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</si>
  <si>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</si>
  <si>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</si>
  <si>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</si>
  <si>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</si>
  <si>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</si>
  <si>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</si>
  <si>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</si>
  <si>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</si>
  <si>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</si>
  <si>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</si>
  <si>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</si>
  <si>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</si>
  <si>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</si>
  <si>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</si>
  <si>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</si>
  <si>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</si>
  <si>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</si>
  <si>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</si>
  <si>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</si>
  <si>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</si>
  <si>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</si>
  <si>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</si>
  <si>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</si>
  <si>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</si>
  <si>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</si>
  <si>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</si>
  <si>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</si>
  <si>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</si>
  <si>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</si>
  <si>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</si>
  <si>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</si>
  <si>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</si>
  <si>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</si>
  <si>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</si>
  <si>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</si>
  <si>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</si>
  <si>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</si>
  <si>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</si>
  <si>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</si>
  <si>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</si>
  <si>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</si>
  <si>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</si>
  <si>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</si>
  <si>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</si>
  <si>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</si>
  <si>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</si>
  <si>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</si>
  <si>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</si>
  <si>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</si>
  <si>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</si>
  <si>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</si>
  <si>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</si>
  <si>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</si>
  <si>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</si>
  <si>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</si>
  <si>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</si>
  <si>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</si>
  <si>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</si>
  <si>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</si>
  <si>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</si>
  <si>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</si>
  <si>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</si>
  <si>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</si>
  <si>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</si>
  <si>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</si>
  <si>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</si>
  <si>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</si>
  <si>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</si>
  <si>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</si>
  <si>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</si>
  <si>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</si>
  <si>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</si>
  <si>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</si>
  <si>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</si>
  <si>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</si>
  <si>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</si>
  <si>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</si>
  <si>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</si>
  <si>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</si>
  <si>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</si>
  <si>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</si>
  <si>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</si>
  <si>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</si>
  <si>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</si>
  <si>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</si>
  <si>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</si>
  <si>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</si>
  <si>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</si>
  <si>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</si>
  <si>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</si>
  <si>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</si>
  <si>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</si>
  <si>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</si>
  <si>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</si>
  <si>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</si>
  <si>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</si>
  <si>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</si>
  <si>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</si>
  <si>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</si>
  <si>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</si>
  <si>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</si>
  <si>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</si>
  <si>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</si>
  <si>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</si>
  <si>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</si>
  <si>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</si>
  <si>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</si>
  <si>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</si>
  <si>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</si>
  <si>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</si>
  <si>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</si>
  <si>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</si>
  <si>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</si>
  <si>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</si>
  <si>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</si>
  <si>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</si>
  <si>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</si>
  <si>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</si>
  <si>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</si>
  <si>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</si>
  <si>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</si>
  <si>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</si>
  <si>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</si>
  <si>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</si>
  <si>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</si>
  <si>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</si>
  <si>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</si>
  <si>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</si>
  <si>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</si>
  <si>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</si>
  <si>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</si>
  <si>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</si>
  <si>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</si>
  <si>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</si>
  <si>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</si>
  <si>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</si>
  <si>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</si>
  <si>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</si>
  <si>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</si>
  <si>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</si>
  <si>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</si>
  <si>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</si>
  <si>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</si>
  <si>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</si>
  <si>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</si>
  <si>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</si>
  <si>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</si>
  <si>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</si>
  <si>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</si>
  <si>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</si>
  <si>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</si>
  <si>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</si>
  <si>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</si>
  <si>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</si>
  <si>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</si>
  <si>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</si>
  <si>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</si>
  <si>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</si>
  <si>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</si>
  <si>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</si>
  <si>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</si>
  <si>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</si>
  <si>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</si>
  <si>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</si>
  <si>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</si>
  <si>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</si>
  <si>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</si>
  <si>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</si>
  <si>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</si>
  <si>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</si>
  <si>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</si>
  <si>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</si>
  <si>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</si>
  <si>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</si>
  <si>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</si>
  <si>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</si>
  <si>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</si>
  <si>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</si>
  <si>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</si>
  <si>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</si>
  <si>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</si>
  <si>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</si>
  <si>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</si>
  <si>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</si>
  <si>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</si>
  <si>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</si>
  <si>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</si>
  <si>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</si>
  <si>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</si>
  <si>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</si>
  <si>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</si>
  <si>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</si>
  <si>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</si>
  <si>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</si>
  <si>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</si>
  <si>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</si>
  <si>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</si>
  <si>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</si>
  <si>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</si>
  <si>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</si>
  <si>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</si>
  <si>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</si>
  <si>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</si>
  <si>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</si>
  <si>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</si>
  <si>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</si>
  <si>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</si>
  <si>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</si>
  <si>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</si>
  <si>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</si>
  <si>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</si>
  <si>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</si>
  <si>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</si>
  <si>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</si>
  <si>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</si>
  <si>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</si>
  <si>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</si>
  <si>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</si>
  <si>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</si>
  <si>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</si>
  <si>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</si>
  <si>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</si>
  <si>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</si>
  <si>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</si>
  <si>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</si>
  <si>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</si>
  <si>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</si>
  <si>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</si>
  <si>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</si>
  <si>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</si>
  <si>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</si>
  <si>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</si>
  <si>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</si>
  <si>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</si>
  <si>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</si>
  <si>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</si>
  <si>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</si>
  <si>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</si>
  <si>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</si>
  <si>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</si>
  <si>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</si>
  <si>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</si>
  <si>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</si>
  <si>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</si>
  <si>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</si>
  <si>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</si>
  <si>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</si>
  <si>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</si>
  <si>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</si>
  <si>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</si>
  <si>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</si>
  <si>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</si>
  <si>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</si>
  <si>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</si>
  <si>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</si>
  <si>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</si>
  <si>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</si>
  <si>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</si>
  <si>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</si>
  <si>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</si>
  <si>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</si>
  <si>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</si>
  <si>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</si>
  <si>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</si>
  <si>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</si>
  <si>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</si>
  <si>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</si>
  <si>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</si>
  <si>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</si>
  <si>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</si>
  <si>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</si>
  <si>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</si>
  <si>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</si>
  <si>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</si>
  <si>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</si>
  <si>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</si>
  <si>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</si>
  <si>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</si>
  <si>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</si>
  <si>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</si>
  <si>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</si>
  <si>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</si>
  <si>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</si>
  <si>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</si>
  <si>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</si>
  <si>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</si>
  <si>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</si>
  <si>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</si>
  <si>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</si>
  <si>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</si>
  <si>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</si>
  <si>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</si>
  <si>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</si>
  <si>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</si>
  <si>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</si>
  <si>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</si>
  <si>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</si>
  <si>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</si>
  <si>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</si>
  <si>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</si>
  <si>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</si>
  <si>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</si>
  <si>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</si>
  <si>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</si>
  <si>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</si>
  <si>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</si>
  <si>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</si>
  <si>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</si>
  <si>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</si>
  <si>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</si>
  <si>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</si>
  <si>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</si>
  <si>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</si>
  <si>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</si>
  <si>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</si>
  <si>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</si>
  <si>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</si>
  <si>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</si>
  <si>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</si>
  <si>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</si>
  <si>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</si>
  <si>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</si>
  <si>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</si>
  <si>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</si>
  <si>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</si>
  <si>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</si>
  <si>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</si>
  <si>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</si>
  <si>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</si>
  <si>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</si>
  <si>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</si>
  <si>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</si>
  <si>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</si>
  <si>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</si>
  <si>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</si>
  <si>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</si>
  <si>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</si>
  <si>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</si>
  <si>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</si>
  <si>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</si>
  <si>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</si>
  <si>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</si>
  <si>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</si>
  <si>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</si>
  <si>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</si>
  <si>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</si>
  <si>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</si>
  <si>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</si>
  <si>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</si>
  <si>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</si>
  <si>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</si>
  <si>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</si>
  <si>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</si>
  <si>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</si>
  <si>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</si>
  <si>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</si>
  <si>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</si>
  <si>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</si>
  <si>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</si>
  <si>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</si>
  <si>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</si>
  <si>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</si>
  <si>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</si>
  <si>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</si>
  <si>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</si>
  <si>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</si>
  <si>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</si>
  <si>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</si>
  <si>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</si>
  <si>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</si>
  <si>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</si>
  <si>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</si>
  <si>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</si>
  <si>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</si>
  <si>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</si>
  <si>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</si>
  <si>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</si>
  <si>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</si>
  <si>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</si>
  <si>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</si>
  <si>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</si>
  <si>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</si>
  <si>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</si>
  <si>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</si>
  <si>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</si>
  <si>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</si>
  <si>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</si>
  <si>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</si>
  <si>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</si>
  <si>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</si>
  <si>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</si>
  <si>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</si>
  <si>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</si>
  <si>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</si>
  <si>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</si>
  <si>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</si>
  <si>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</si>
  <si>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</si>
  <si>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</si>
  <si>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</si>
  <si>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</si>
  <si>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</si>
  <si>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</si>
  <si>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</si>
  <si>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</si>
  <si>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</si>
  <si>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</si>
  <si>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</si>
  <si>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</si>
  <si>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</si>
  <si>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</si>
  <si>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</si>
  <si>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</si>
  <si>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</si>
  <si>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</si>
  <si>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</si>
  <si>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</si>
  <si>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</si>
  <si>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</si>
  <si>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</si>
  <si>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</si>
  <si>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</si>
  <si>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</si>
  <si>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</si>
  <si>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</si>
  <si>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</si>
  <si>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</si>
  <si>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</si>
  <si>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</si>
  <si>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</si>
  <si>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</si>
  <si>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</si>
  <si>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</si>
  <si>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</si>
  <si>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</si>
  <si>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</si>
  <si>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</si>
  <si>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</si>
  <si>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</si>
  <si>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</si>
  <si>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</si>
  <si>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</si>
  <si>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</si>
  <si>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</si>
  <si>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</si>
  <si>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</si>
  <si>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</si>
  <si>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</si>
  <si>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</si>
  <si>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</si>
  <si>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</si>
  <si>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</si>
  <si>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</si>
  <si>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</si>
  <si>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</si>
  <si>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</si>
  <si>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</si>
  <si>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</si>
  <si>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</si>
  <si>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</si>
  <si>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</si>
  <si>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</si>
  <si>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</si>
  <si>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</si>
  <si>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</si>
  <si>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</si>
  <si>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</si>
  <si>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</si>
  <si>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</si>
  <si>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</si>
  <si>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</si>
  <si>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</si>
  <si>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</si>
  <si>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</si>
  <si>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</si>
  <si>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</si>
  <si>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</si>
  <si>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</si>
  <si>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</si>
  <si>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</si>
  <si>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</si>
  <si>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</si>
  <si>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</si>
  <si>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</si>
  <si>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</si>
  <si>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</si>
  <si>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</si>
  <si>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</si>
  <si>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</si>
  <si>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</si>
  <si>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</si>
  <si>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</si>
  <si>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</si>
  <si>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</si>
  <si>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</si>
  <si>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</si>
  <si>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</si>
  <si>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</si>
  <si>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</si>
  <si>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</si>
  <si>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</si>
  <si>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</si>
  <si>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</si>
  <si>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</si>
  <si>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</si>
  <si>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</si>
  <si>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</si>
  <si>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</si>
  <si>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</si>
  <si>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</si>
  <si>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</si>
  <si>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</si>
  <si>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</si>
  <si>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</si>
  <si>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</si>
  <si>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</si>
  <si>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</si>
  <si>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</si>
  <si>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</si>
  <si>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</si>
  <si>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</si>
  <si>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</si>
  <si>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</si>
  <si>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</si>
  <si>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</si>
  <si>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</si>
  <si>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</si>
  <si>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</si>
  <si>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</si>
  <si>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</si>
  <si>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</si>
  <si>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</si>
  <si>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</si>
  <si>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</si>
  <si>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</si>
  <si>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</si>
  <si>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</si>
  <si>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</si>
  <si>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</si>
  <si>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</si>
  <si>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</si>
  <si>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</si>
  <si>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</si>
  <si>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</si>
  <si>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</si>
  <si>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</si>
  <si>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</si>
  <si>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</si>
  <si>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</si>
  <si>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</si>
  <si>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</si>
  <si>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</si>
  <si>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</si>
  <si>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</si>
  <si>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</si>
  <si>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</si>
  <si>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</si>
  <si>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</si>
  <si>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</si>
  <si>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</si>
  <si>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</si>
  <si>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</si>
  <si>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</si>
  <si>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</si>
  <si>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</si>
  <si>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</si>
  <si>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</si>
  <si>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</si>
  <si>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</si>
  <si>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</si>
  <si>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</si>
  <si>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</si>
  <si>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</si>
  <si>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</si>
  <si>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</si>
  <si>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</si>
  <si>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</si>
  <si>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</si>
  <si>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</si>
  <si>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</si>
  <si>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</si>
  <si>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</si>
  <si>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</si>
  <si>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</si>
  <si>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</si>
  <si>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</si>
  <si>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</si>
  <si>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</si>
  <si>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</si>
  <si>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</si>
  <si>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</si>
  <si>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</si>
  <si>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</si>
  <si>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</si>
  <si>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</si>
  <si>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</si>
  <si>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</si>
  <si>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</si>
  <si>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</si>
  <si>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</si>
  <si>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</si>
  <si>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</si>
  <si>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</si>
  <si>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</si>
  <si>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</si>
  <si>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</si>
  <si>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</si>
  <si>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</si>
  <si>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</si>
  <si>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</si>
  <si>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</si>
  <si>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</si>
  <si>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</si>
  <si>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</si>
  <si>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</si>
  <si>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</si>
  <si>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</si>
  <si>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</si>
  <si>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</si>
  <si>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</si>
  <si>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</si>
  <si>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</si>
  <si>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</si>
  <si>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</si>
  <si>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</si>
  <si>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</si>
  <si>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</si>
  <si>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</si>
  <si>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</si>
  <si>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</si>
  <si>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</si>
  <si>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</si>
  <si>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</si>
  <si>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</si>
  <si>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</si>
  <si>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</si>
  <si>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</si>
  <si>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</si>
  <si>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</si>
  <si>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</si>
  <si>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</si>
  <si>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</si>
  <si>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</si>
  <si>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</si>
  <si>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</si>
  <si>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</si>
  <si>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</si>
  <si>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</si>
  <si>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</si>
  <si>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</si>
  <si>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</si>
  <si>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</si>
  <si>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</si>
  <si>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</si>
  <si>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</si>
  <si>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</si>
  <si>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</si>
  <si>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</si>
  <si>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</si>
  <si>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</si>
  <si>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</si>
  <si>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</si>
  <si>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</si>
  <si>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</si>
  <si>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</si>
  <si>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</si>
  <si>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</si>
  <si>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</si>
  <si>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</si>
  <si>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</si>
  <si>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</si>
  <si>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</si>
  <si>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</si>
  <si>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</si>
  <si>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</si>
  <si>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</si>
  <si>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</si>
  <si>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</si>
  <si>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</si>
  <si>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</si>
  <si>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</si>
  <si>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</si>
  <si>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</si>
  <si>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</si>
  <si>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</si>
  <si>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</si>
  <si>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</si>
  <si>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</si>
  <si>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</si>
  <si>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</si>
  <si>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</si>
  <si>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</si>
  <si>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</si>
  <si>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</si>
  <si>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</si>
  <si>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</si>
  <si>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</si>
  <si>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</si>
  <si>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</si>
  <si>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</si>
  <si>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</si>
  <si>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</si>
  <si>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</si>
  <si>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</si>
  <si>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</si>
  <si>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</si>
  <si>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</si>
  <si>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</si>
  <si>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</si>
  <si>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</si>
  <si>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</si>
  <si>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</si>
  <si>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</si>
  <si>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</si>
  <si>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</si>
  <si>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</si>
  <si>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</si>
  <si>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</si>
  <si>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</si>
  <si>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</si>
  <si>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</si>
  <si>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</si>
  <si>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</si>
  <si>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</si>
  <si>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</si>
  <si>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</si>
  <si>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</si>
  <si>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</si>
  <si>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</si>
  <si>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</si>
  <si>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</si>
  <si>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</si>
  <si>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</si>
  <si>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</si>
  <si>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</si>
  <si>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</si>
  <si>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</si>
  <si>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</si>
  <si>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</si>
  <si>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</si>
  <si>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</si>
  <si>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</si>
  <si>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</si>
  <si>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</si>
  <si>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</si>
  <si>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</si>
  <si>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</si>
  <si>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</si>
  <si>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</si>
  <si>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</si>
  <si>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</si>
  <si>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</si>
  <si>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</si>
  <si>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</si>
  <si>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</si>
  <si>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</si>
  <si>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</si>
  <si>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</si>
  <si>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</si>
  <si>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</si>
  <si>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</si>
  <si>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</si>
  <si>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</si>
  <si>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</si>
  <si>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</si>
  <si>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</si>
  <si>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</si>
  <si>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</si>
  <si>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</si>
  <si>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</si>
  <si>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</si>
  <si>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</si>
  <si>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</si>
  <si>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</si>
  <si>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</si>
  <si>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</si>
  <si>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</si>
  <si>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</si>
  <si>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</si>
  <si>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</si>
  <si>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</si>
  <si>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</si>
  <si>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</si>
  <si>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</si>
  <si>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</si>
  <si>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</si>
  <si>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</si>
  <si>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</si>
  <si>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</si>
  <si>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</si>
  <si>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</si>
  <si>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</si>
  <si>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</si>
  <si>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</si>
  <si>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</si>
  <si>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</si>
  <si>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</si>
  <si>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</si>
  <si>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</si>
  <si>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</si>
  <si>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</si>
  <si>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</si>
  <si>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</si>
  <si>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</si>
  <si>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</si>
  <si>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</si>
  <si>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</si>
  <si>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</si>
  <si>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</si>
  <si>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</si>
  <si>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</si>
  <si>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</si>
  <si>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</si>
  <si>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</si>
  <si>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</si>
  <si>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</si>
  <si>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</si>
  <si>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</si>
  <si>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</si>
  <si>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</si>
  <si>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</si>
  <si>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</si>
  <si>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</si>
  <si>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</si>
  <si>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</si>
  <si>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</si>
  <si>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</si>
  <si>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</si>
  <si>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</si>
  <si>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</si>
  <si>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</si>
  <si>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</si>
  <si>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</si>
  <si>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</si>
  <si>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</si>
  <si>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</si>
  <si>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</si>
  <si>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</si>
  <si>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</si>
  <si>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</si>
  <si>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</si>
  <si>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</si>
  <si>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</si>
  <si>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</si>
  <si>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</si>
  <si>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</si>
  <si>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</si>
  <si>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</si>
  <si>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</si>
  <si>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</si>
  <si>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</si>
  <si>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</si>
  <si>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</si>
  <si>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</si>
  <si>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</si>
  <si>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</si>
  <si>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</si>
  <si>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</si>
  <si>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</si>
  <si>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</si>
  <si>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</si>
  <si>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</si>
  <si>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</si>
  <si>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</si>
  <si>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</si>
  <si>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</si>
  <si>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</si>
  <si>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</si>
  <si>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</si>
  <si>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</si>
  <si>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</si>
  <si>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</si>
  <si>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</si>
  <si>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</si>
  <si>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</si>
  <si>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</si>
  <si>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</si>
  <si>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</si>
  <si>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</si>
  <si>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</si>
  <si>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</si>
  <si>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</si>
  <si>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</si>
  <si>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</si>
  <si>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</si>
  <si>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</si>
  <si>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</si>
  <si>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</si>
  <si>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</si>
  <si>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</si>
  <si>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</si>
  <si>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</si>
  <si>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</si>
  <si>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</si>
  <si>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</si>
  <si>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</si>
  <si>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</si>
  <si>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</si>
  <si>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</si>
  <si>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</si>
  <si>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</si>
  <si>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</si>
  <si>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</si>
  <si>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</si>
  <si>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</si>
  <si>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</si>
  <si>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</si>
  <si>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</si>
  <si>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</si>
  <si>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</si>
  <si>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</si>
  <si>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</si>
  <si>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</si>
  <si>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</si>
  <si>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</si>
  <si>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</si>
  <si>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</si>
  <si>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</si>
  <si>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</si>
  <si>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</si>
  <si>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</si>
  <si>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</si>
  <si>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</si>
  <si>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</si>
  <si>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</si>
  <si>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</si>
  <si>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</si>
  <si>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</si>
  <si>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</si>
  <si>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</si>
  <si>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</si>
  <si>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</si>
  <si>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</si>
  <si>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</si>
  <si>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</si>
  <si>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</si>
  <si>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</si>
  <si>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</si>
  <si>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</si>
  <si>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</si>
  <si>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</si>
  <si>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</si>
  <si>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</si>
  <si>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</si>
  <si>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</si>
  <si>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</si>
  <si>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</si>
  <si>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</si>
  <si>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</si>
  <si>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</si>
  <si>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</si>
  <si>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</si>
  <si>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</si>
  <si>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</si>
  <si>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</si>
  <si>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</si>
  <si>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</si>
  <si>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</si>
  <si>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</si>
  <si>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</si>
  <si>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</si>
  <si>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</si>
  <si>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</si>
  <si>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</si>
  <si>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</si>
  <si>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</si>
  <si>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</si>
  <si>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</si>
  <si>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</si>
  <si>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</si>
  <si>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</si>
  <si>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</si>
  <si>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</si>
  <si>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</si>
  <si>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</si>
  <si>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</si>
  <si>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</si>
  <si>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</si>
  <si>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</si>
  <si>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</si>
  <si>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</si>
  <si>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</si>
  <si>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</si>
  <si>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</si>
  <si>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</si>
  <si>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</si>
  <si>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</si>
  <si>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</si>
  <si>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</si>
  <si>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</si>
  <si>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</si>
  <si>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</si>
  <si>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</si>
  <si>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</si>
  <si>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</si>
  <si>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</si>
  <si>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</si>
  <si>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</si>
  <si>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</si>
  <si>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</si>
  <si>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</si>
  <si>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</si>
  <si>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</si>
  <si>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</si>
  <si>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</si>
  <si>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</si>
  <si>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</si>
  <si>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</si>
  <si>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</si>
  <si>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</si>
  <si>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</si>
  <si>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</si>
  <si>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</si>
  <si>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</si>
  <si>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</si>
  <si>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</si>
  <si>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</si>
  <si>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</si>
  <si>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</si>
  <si>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</si>
  <si>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</si>
  <si>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</si>
  <si>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</si>
  <si>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</si>
  <si>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</si>
  <si>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</si>
  <si>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</si>
  <si>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</si>
  <si>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</si>
  <si>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</si>
  <si>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</si>
  <si>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</si>
  <si>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</si>
  <si>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</si>
  <si>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</si>
  <si>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</si>
  <si>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</si>
  <si>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</si>
  <si>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</si>
  <si>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</si>
  <si>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</si>
  <si>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</si>
  <si>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</si>
  <si>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</si>
  <si>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</si>
  <si>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</si>
  <si>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</si>
  <si>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</si>
  <si>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</si>
  <si>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</si>
  <si>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</si>
  <si>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</si>
  <si>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</si>
  <si>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</si>
  <si>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</si>
  <si>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</si>
  <si>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</si>
  <si>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</si>
  <si>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</si>
  <si>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</si>
  <si>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</si>
  <si>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</si>
  <si>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</si>
  <si>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</si>
  <si>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</si>
  <si>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</si>
  <si>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</si>
  <si>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</si>
  <si>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</si>
  <si>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</si>
  <si>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</si>
  <si>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</si>
  <si>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</si>
  <si>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</si>
  <si>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</si>
  <si>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</si>
  <si>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</si>
  <si>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</si>
  <si>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</si>
  <si>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</si>
  <si>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</si>
  <si>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</si>
  <si>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</si>
  <si>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</si>
  <si>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</si>
  <si>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</si>
  <si>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</si>
  <si>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</si>
  <si>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</si>
  <si>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</si>
  <si>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</si>
  <si>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</si>
  <si>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</si>
  <si>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</si>
  <si>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</si>
  <si>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</si>
  <si>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</si>
  <si>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</si>
  <si>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</si>
  <si>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</si>
  <si>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</si>
  <si>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</si>
  <si>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</si>
  <si>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</si>
  <si>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</si>
  <si>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</si>
  <si>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</si>
  <si>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</si>
  <si>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</si>
  <si>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</si>
  <si>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</si>
  <si>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</si>
  <si>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</si>
  <si>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</si>
  <si>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</si>
  <si>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</si>
  <si>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</si>
  <si>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</si>
  <si>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</si>
  <si>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</si>
  <si>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</si>
  <si>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</si>
  <si>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</si>
  <si>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</si>
  <si>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</si>
  <si>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</si>
  <si>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</si>
  <si>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</si>
  <si>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</si>
  <si>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</si>
  <si>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</si>
  <si>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</si>
  <si>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</si>
  <si>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</si>
  <si>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</si>
  <si>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</si>
  <si>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</si>
  <si>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</si>
  <si>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</si>
  <si>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</si>
  <si>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</si>
  <si>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</si>
  <si>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</si>
  <si>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</si>
  <si>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</si>
  <si>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</si>
  <si>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</si>
  <si>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</si>
  <si>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</si>
  <si>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</si>
  <si>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</si>
  <si>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</si>
  <si>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</si>
  <si>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</si>
  <si>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</si>
  <si>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</si>
  <si>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</si>
  <si>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</si>
  <si>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</si>
  <si>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</si>
  <si>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</si>
  <si>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</si>
  <si>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</si>
  <si>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</si>
  <si>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</si>
  <si>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</si>
  <si>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</si>
  <si>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</si>
  <si>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</si>
  <si>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</si>
  <si>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</si>
  <si>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</si>
  <si>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</si>
  <si>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</si>
  <si>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</si>
  <si>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</si>
  <si>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</si>
  <si>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</si>
  <si>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</si>
  <si>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</si>
  <si>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</si>
  <si>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</si>
  <si>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</si>
  <si>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</si>
  <si>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</si>
  <si>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</si>
  <si>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</si>
  <si>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</si>
  <si>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</si>
  <si>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</si>
  <si>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</si>
  <si>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</si>
  <si>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</si>
  <si>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</si>
  <si>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</si>
  <si>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</si>
  <si>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</si>
  <si>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</si>
  <si>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</si>
  <si>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</si>
  <si>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</si>
  <si>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</si>
  <si>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</si>
  <si>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</si>
  <si>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</si>
  <si>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</si>
  <si>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</si>
  <si>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</si>
  <si>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</si>
  <si>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</si>
  <si>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</si>
  <si>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</si>
  <si>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</si>
  <si>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</si>
  <si>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</si>
  <si>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</si>
  <si>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</si>
  <si>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</si>
  <si>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</si>
  <si>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</si>
  <si>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</si>
  <si>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</si>
  <si>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</si>
  <si>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</si>
  <si>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</si>
  <si>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</si>
  <si>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</si>
  <si>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</si>
  <si>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</si>
  <si>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</si>
  <si>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</si>
  <si>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</si>
  <si>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</si>
  <si>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</si>
  <si>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</si>
  <si>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</si>
  <si>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</si>
  <si>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</si>
  <si>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</si>
  <si>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</si>
  <si>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</si>
  <si>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</si>
  <si>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</si>
  <si>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</si>
  <si>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</si>
  <si>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</si>
  <si>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</si>
  <si>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</si>
  <si>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</si>
  <si>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</si>
  <si>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</si>
  <si>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</si>
  <si>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</si>
  <si>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</si>
  <si>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</si>
  <si>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</si>
  <si>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</si>
  <si>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</si>
  <si>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</si>
  <si>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</si>
  <si>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</si>
  <si>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</si>
  <si>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</si>
  <si>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</si>
  <si>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</si>
  <si>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</si>
  <si>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</si>
  <si>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</si>
  <si>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</si>
  <si>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</si>
  <si>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</si>
  <si>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</si>
  <si>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</si>
  <si>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</si>
  <si>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</si>
  <si>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</si>
  <si>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</si>
  <si>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</si>
  <si>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</si>
  <si>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</si>
  <si>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</si>
  <si>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</si>
  <si>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</si>
  <si>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</si>
  <si>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</si>
  <si>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</si>
  <si>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</si>
  <si>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</si>
  <si>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</si>
  <si>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</si>
  <si>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</si>
  <si>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</si>
  <si>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</si>
  <si>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</si>
  <si>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</si>
  <si>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</si>
  <si>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</si>
  <si>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</si>
  <si>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</si>
  <si>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</si>
  <si>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</si>
  <si>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</si>
  <si>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</si>
  <si>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</si>
  <si>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</si>
  <si>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</si>
  <si>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</si>
  <si>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</si>
  <si>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</si>
  <si>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</si>
  <si>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</si>
  <si>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</si>
  <si>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</si>
  <si>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</si>
  <si>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</si>
  <si>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</si>
  <si>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</si>
  <si>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</si>
  <si>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</si>
  <si>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</si>
  <si>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</si>
  <si>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</si>
  <si>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</si>
  <si>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</si>
  <si>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</si>
  <si>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</si>
  <si>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</si>
  <si>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</si>
  <si>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</si>
  <si>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</si>
  <si>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</si>
  <si>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</si>
  <si>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</si>
  <si>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</si>
  <si>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</si>
  <si>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</si>
  <si>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</si>
  <si>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</si>
  <si>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</si>
  <si>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</si>
  <si>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</si>
  <si>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</si>
  <si>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</si>
  <si>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</si>
  <si>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</si>
  <si>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</si>
  <si>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</si>
  <si>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</si>
  <si>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</si>
  <si>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</si>
  <si>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</si>
  <si>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</si>
  <si>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</si>
  <si>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</si>
  <si>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</si>
  <si>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</si>
  <si>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</si>
  <si>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</si>
  <si>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</si>
  <si>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</si>
  <si>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</si>
  <si>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</si>
  <si>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</si>
  <si>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</si>
  <si>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</si>
  <si>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</si>
  <si>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</si>
  <si>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</si>
  <si>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</si>
  <si>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</si>
  <si>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</si>
  <si>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</si>
  <si>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</si>
  <si>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</si>
  <si>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</si>
  <si>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</si>
  <si>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</si>
  <si>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</si>
  <si>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</si>
  <si>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</si>
  <si>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</si>
  <si>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</si>
  <si>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</si>
  <si>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</si>
  <si>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</si>
  <si>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</si>
  <si>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</si>
  <si>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</si>
  <si>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</si>
  <si>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</si>
  <si>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</si>
  <si>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</si>
  <si>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</si>
  <si>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</si>
  <si>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</si>
  <si>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</si>
  <si>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</si>
  <si>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</si>
  <si>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</si>
  <si>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</si>
  <si>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</si>
  <si>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</si>
  <si>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</si>
  <si>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</si>
  <si>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</si>
  <si>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</si>
  <si>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</si>
  <si>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</si>
  <si>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</si>
  <si>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</si>
  <si>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</si>
  <si>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</si>
  <si>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</si>
  <si>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</si>
  <si>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</si>
  <si>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</si>
  <si>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</si>
  <si>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</si>
  <si>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</si>
  <si>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</si>
  <si>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</si>
  <si>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</si>
  <si>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</si>
  <si>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</si>
  <si>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</si>
  <si>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</si>
  <si>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</si>
  <si>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</si>
  <si>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</si>
  <si>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</si>
  <si>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</si>
  <si>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</si>
  <si>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</si>
  <si>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</si>
  <si>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</si>
  <si>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</si>
  <si>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</si>
  <si>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</si>
  <si>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</si>
  <si>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</si>
  <si>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</si>
  <si>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</si>
  <si>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</si>
  <si>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</si>
  <si>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</si>
  <si>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</si>
  <si>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</si>
  <si>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</si>
  <si>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</si>
  <si>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</si>
  <si>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</si>
  <si>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</si>
  <si>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</si>
  <si>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</si>
  <si>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</si>
  <si>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</si>
  <si>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</si>
  <si>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</si>
  <si>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</si>
  <si>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</si>
  <si>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</si>
  <si>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</si>
  <si>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</si>
  <si>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</si>
  <si>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</si>
  <si>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</si>
  <si>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</si>
  <si>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</si>
  <si>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</si>
  <si>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</si>
  <si>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</si>
  <si>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</si>
  <si>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</si>
  <si>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</si>
  <si>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</si>
  <si>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</si>
  <si>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</si>
  <si>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</si>
  <si>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</si>
  <si>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</si>
  <si>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</si>
  <si>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</si>
  <si>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</si>
  <si>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</si>
  <si>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</si>
  <si>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</si>
  <si>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</si>
  <si>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</si>
  <si>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</si>
  <si>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</si>
  <si>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</si>
  <si>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</si>
  <si>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</si>
  <si>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</si>
  <si>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</si>
  <si>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</si>
  <si>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</si>
  <si>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</si>
  <si>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</si>
  <si>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</si>
  <si>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</si>
  <si>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</si>
  <si>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</si>
  <si>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</si>
  <si>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</si>
  <si>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</si>
  <si>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</si>
  <si>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</si>
  <si>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</si>
  <si>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</si>
  <si>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</si>
  <si>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</si>
  <si>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</si>
  <si>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</si>
  <si>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</si>
  <si>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</si>
  <si>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</si>
  <si>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</si>
  <si>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</si>
  <si>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</si>
  <si>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</si>
  <si>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</si>
  <si>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</si>
  <si>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</si>
  <si>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</si>
  <si>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</si>
  <si>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</si>
  <si>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</si>
  <si>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</si>
  <si>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</si>
  <si>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</si>
  <si>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</si>
  <si>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</si>
  <si>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</si>
  <si>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</si>
  <si>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</si>
  <si>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</si>
  <si>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</si>
  <si>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</si>
  <si>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</si>
  <si>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</si>
  <si>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</si>
  <si>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</si>
  <si>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</si>
  <si>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</si>
  <si>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</si>
  <si>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</si>
  <si>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</si>
  <si>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</si>
  <si>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</si>
  <si>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</si>
  <si>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</si>
  <si>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</si>
  <si>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</si>
  <si>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</si>
  <si>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</si>
  <si>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</si>
  <si>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</si>
  <si>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</si>
  <si>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</si>
  <si>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</si>
  <si>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</si>
  <si>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</si>
  <si>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</si>
  <si>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</si>
  <si>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</si>
  <si>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</si>
  <si>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</si>
  <si>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</si>
  <si>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</si>
  <si>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</si>
  <si>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</si>
  <si>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</si>
  <si>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</si>
  <si>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</si>
  <si>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</si>
  <si>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</si>
  <si>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</si>
  <si>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</si>
  <si>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</si>
  <si>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</si>
  <si>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</si>
  <si>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</si>
  <si>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</si>
  <si>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</si>
  <si>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</si>
  <si>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</si>
  <si>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</si>
  <si>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</si>
  <si>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</si>
  <si>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</si>
  <si>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</si>
  <si>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</si>
  <si>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</si>
  <si>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</si>
  <si>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</si>
  <si>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</si>
  <si>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</si>
  <si>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</si>
  <si>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</si>
  <si>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</si>
  <si>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</si>
  <si>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</si>
  <si>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</si>
  <si>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</si>
  <si>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</si>
  <si>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</si>
  <si>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</si>
  <si>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</si>
  <si>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</si>
  <si>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</si>
  <si>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</si>
  <si>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</si>
  <si>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</si>
  <si>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</si>
  <si>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</si>
  <si>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</si>
  <si>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</si>
  <si>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</si>
  <si>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</si>
  <si>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</si>
  <si>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</si>
  <si>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</si>
  <si>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</si>
  <si>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</si>
  <si>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</si>
  <si>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</si>
  <si>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</si>
  <si>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</si>
  <si>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</si>
  <si>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</si>
  <si>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</si>
  <si>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</si>
  <si>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</si>
  <si>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</si>
  <si>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</si>
  <si>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</si>
  <si>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</si>
  <si>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</si>
  <si>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</si>
  <si>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</si>
  <si>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</si>
  <si>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</si>
  <si>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</si>
  <si>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</si>
  <si>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</si>
  <si>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</si>
  <si>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</si>
  <si>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</si>
  <si>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</si>
  <si>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</si>
  <si>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</si>
  <si>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</si>
  <si>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</si>
  <si>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</si>
  <si>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</si>
  <si>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</si>
  <si>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</si>
  <si>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</si>
  <si>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</si>
  <si>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</si>
  <si>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</si>
  <si>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</si>
  <si>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</si>
  <si>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</si>
  <si>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</si>
  <si>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</si>
  <si>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</si>
  <si>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</si>
  <si>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</si>
  <si>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</si>
  <si>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</si>
  <si>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</si>
  <si>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</si>
  <si>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</si>
  <si>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</si>
  <si>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</si>
  <si>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</si>
  <si>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</si>
  <si>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</si>
  <si>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</si>
  <si>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</si>
  <si>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</si>
  <si>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</si>
  <si>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</si>
  <si>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</si>
  <si>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</si>
  <si>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</si>
  <si>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</si>
  <si>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</si>
  <si>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</si>
  <si>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</si>
  <si>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</si>
  <si>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</si>
  <si>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</si>
  <si>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</si>
  <si>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</si>
  <si>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</si>
  <si>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</si>
  <si>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</si>
  <si>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</si>
  <si>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</si>
  <si>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</si>
  <si>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</si>
  <si>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</si>
  <si>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</si>
  <si>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</si>
  <si>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</si>
  <si>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</si>
  <si>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</si>
  <si>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</si>
  <si>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</si>
  <si>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</si>
  <si>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</si>
  <si>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</si>
  <si>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</si>
  <si>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</si>
  <si>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</si>
  <si>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</si>
  <si>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</si>
  <si>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</si>
  <si>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</si>
  <si>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</si>
  <si>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</si>
  <si>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</si>
  <si>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</si>
  <si>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</si>
  <si>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</si>
  <si>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</si>
  <si>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</si>
  <si>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</si>
  <si>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</si>
  <si>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</si>
  <si>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</si>
  <si>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</si>
  <si>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</si>
  <si>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</si>
  <si>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</si>
  <si>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</si>
  <si>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</si>
  <si>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</si>
  <si>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</si>
  <si>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</si>
  <si>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</si>
  <si>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</si>
  <si>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</si>
  <si>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</si>
  <si>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</si>
  <si>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</si>
  <si>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</si>
  <si>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</si>
  <si>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</si>
  <si>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</si>
  <si>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</si>
  <si>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</si>
  <si>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</si>
  <si>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</si>
  <si>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</si>
  <si>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</si>
  <si>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</si>
  <si>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</si>
  <si>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</si>
  <si>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</si>
  <si>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</si>
  <si>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</si>
  <si>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</si>
  <si>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</si>
  <si>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</si>
  <si>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</si>
  <si>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</si>
  <si>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</si>
  <si>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</si>
  <si>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</si>
  <si>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</si>
  <si>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</si>
  <si>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</si>
  <si>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</si>
  <si>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</si>
  <si>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</si>
  <si>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</si>
  <si>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</si>
  <si>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</si>
  <si>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</si>
  <si>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</si>
  <si>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</si>
  <si>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</si>
  <si>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</si>
  <si>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</si>
  <si>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</si>
  <si>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</si>
  <si>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</si>
  <si>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</si>
  <si>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</si>
  <si>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</si>
  <si>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</si>
  <si>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</si>
  <si>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</si>
  <si>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</si>
  <si>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</si>
  <si>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</si>
  <si>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</si>
  <si>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</si>
  <si>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</si>
  <si>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</si>
  <si>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</si>
  <si>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</si>
  <si>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</si>
  <si>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</si>
  <si>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</si>
  <si>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</si>
  <si>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</si>
  <si>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</si>
  <si>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</si>
  <si>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</si>
  <si>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</si>
  <si>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</si>
  <si>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</si>
  <si>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</si>
  <si>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</si>
  <si>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</si>
  <si>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</si>
  <si>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</si>
  <si>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</si>
  <si>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</si>
  <si>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</si>
  <si>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</si>
  <si>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</si>
  <si>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</si>
  <si>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</si>
  <si>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</si>
  <si>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</si>
  <si>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</si>
  <si>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</si>
  <si>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</si>
  <si>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</si>
  <si>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</si>
  <si>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</si>
  <si>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</si>
  <si>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</si>
  <si>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</si>
  <si>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</si>
  <si>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</si>
  <si>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</si>
  <si>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</si>
  <si>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</si>
  <si>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</si>
  <si>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</si>
  <si>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</si>
  <si>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</si>
  <si>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</si>
  <si>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</si>
  <si>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</si>
  <si>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</si>
  <si>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</si>
  <si>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</si>
  <si>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</si>
  <si>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</si>
  <si>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</si>
  <si>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</si>
  <si>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</si>
  <si>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</si>
  <si>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</si>
  <si>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</si>
  <si>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</si>
  <si>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</si>
  <si>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</si>
  <si>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</si>
  <si>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</si>
  <si>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</si>
  <si>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</si>
  <si>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</si>
  <si>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</si>
  <si>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</si>
  <si>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</si>
  <si>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</si>
  <si>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</si>
  <si>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</si>
  <si>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</si>
  <si>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</si>
  <si>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</si>
  <si>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</si>
  <si>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</si>
  <si>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</si>
  <si>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</si>
  <si>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</si>
  <si>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</si>
  <si>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</si>
  <si>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</si>
  <si>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</si>
  <si>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</si>
  <si>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</si>
  <si>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</si>
  <si>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</si>
  <si>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</si>
  <si>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</si>
  <si>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</si>
  <si>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</si>
  <si>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</si>
  <si>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</si>
  <si>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</si>
  <si>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</si>
  <si>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</si>
  <si>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</si>
  <si>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</si>
  <si>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</si>
  <si>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</si>
  <si>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</si>
  <si>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</si>
  <si>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</si>
  <si>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</si>
  <si>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</si>
  <si>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</si>
  <si>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</si>
  <si>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</si>
  <si>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</si>
  <si>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</si>
  <si>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</si>
  <si>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</si>
  <si>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</si>
  <si>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</si>
  <si>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</si>
  <si>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</si>
  <si>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</si>
  <si>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</si>
  <si>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</si>
  <si>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</si>
  <si>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</si>
  <si>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</si>
  <si>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</si>
  <si>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</si>
  <si>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</si>
  <si>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</si>
  <si>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</si>
  <si>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</si>
  <si>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</si>
  <si>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</si>
  <si>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</si>
  <si>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</si>
  <si>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</si>
  <si>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</si>
  <si>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</si>
  <si>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</si>
  <si>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</si>
  <si>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</si>
  <si>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</si>
  <si>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</si>
  <si>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</si>
  <si>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</si>
  <si>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</si>
  <si>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</si>
  <si>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</si>
  <si>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</si>
  <si>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</si>
  <si>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</si>
  <si>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</si>
  <si>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</si>
  <si>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</si>
  <si>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</si>
  <si>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</si>
  <si>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</si>
  <si>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</si>
  <si>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</si>
  <si>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</si>
  <si>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</si>
  <si>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</si>
  <si>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</si>
  <si>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</si>
  <si>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</si>
  <si>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</si>
  <si>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</si>
  <si>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</si>
  <si>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</si>
  <si>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</si>
  <si>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</si>
  <si>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</si>
  <si>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</si>
  <si>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</si>
  <si>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</si>
  <si>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</si>
  <si>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</si>
  <si>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</si>
  <si>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</si>
  <si>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</si>
  <si>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</si>
  <si>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</si>
  <si>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</si>
  <si>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</si>
  <si>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</si>
  <si>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</si>
  <si>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</si>
  <si>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</si>
  <si>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</si>
  <si>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</si>
  <si>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</si>
  <si>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</si>
  <si>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</si>
  <si>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</si>
  <si>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</si>
  <si>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</si>
  <si>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</si>
  <si>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</si>
  <si>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</si>
  <si>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</si>
  <si>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</si>
  <si>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</si>
  <si>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</si>
  <si>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</si>
  <si>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</si>
  <si>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</si>
  <si>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</si>
  <si>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</si>
  <si>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</si>
  <si>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</si>
  <si>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</si>
  <si>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</si>
  <si>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</si>
  <si>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</si>
  <si>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</si>
  <si>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</si>
  <si>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</si>
  <si>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</si>
  <si>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</si>
  <si>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</si>
  <si>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</si>
  <si>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</si>
  <si>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</si>
  <si>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</si>
  <si>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</si>
  <si>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</si>
  <si>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</si>
  <si>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</si>
  <si>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</si>
  <si>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</si>
  <si>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</si>
  <si>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</si>
  <si>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</si>
  <si>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</si>
  <si>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</si>
  <si>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</si>
  <si>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</si>
  <si>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</si>
  <si>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</si>
  <si>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</si>
  <si>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</si>
  <si>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</si>
  <si>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</si>
  <si>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</si>
  <si>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</si>
  <si>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</si>
  <si>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</si>
  <si>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</si>
  <si>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</si>
  <si>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</si>
  <si>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</si>
  <si>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</si>
  <si>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</si>
  <si>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</si>
  <si>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</si>
  <si>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</si>
  <si>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</si>
  <si>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</si>
  <si>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</si>
  <si>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</si>
  <si>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</si>
  <si>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</si>
  <si>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</si>
  <si>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</si>
  <si>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</si>
  <si>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</si>
  <si>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</si>
  <si>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</si>
  <si>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</si>
  <si>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</si>
  <si>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</si>
  <si>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</si>
  <si>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</si>
  <si>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</si>
  <si>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</si>
  <si>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</si>
  <si>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</si>
  <si>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</si>
  <si>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</si>
  <si>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</si>
  <si>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</si>
  <si>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</si>
  <si>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</si>
  <si>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</si>
  <si>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</si>
  <si>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</si>
  <si>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</si>
  <si>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</si>
  <si>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</si>
  <si>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</si>
  <si>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</si>
  <si>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</si>
  <si>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</si>
  <si>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</si>
  <si>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</si>
  <si>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</si>
  <si>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</si>
  <si>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</si>
  <si>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</si>
  <si>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</si>
  <si>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</si>
  <si>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</si>
  <si>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</si>
  <si>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</si>
  <si>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</si>
  <si>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</si>
  <si>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</si>
  <si>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</si>
  <si>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</si>
  <si>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</si>
  <si>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</si>
  <si>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</si>
  <si>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</si>
  <si>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</si>
  <si>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</si>
  <si>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</si>
  <si>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</si>
  <si>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</si>
  <si>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</si>
  <si>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</si>
  <si>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</si>
  <si>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</si>
  <si>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</si>
  <si>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</si>
  <si>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</si>
  <si>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</si>
  <si>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</si>
  <si>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</si>
  <si>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</si>
  <si>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</si>
  <si>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</si>
  <si>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</si>
  <si>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</si>
  <si>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</si>
  <si>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</si>
  <si>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</si>
  <si>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</si>
  <si>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</si>
  <si>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</si>
  <si>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</si>
  <si>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</si>
  <si>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</si>
  <si>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</si>
  <si>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</si>
  <si>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</si>
  <si>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</si>
  <si>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</si>
  <si>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</si>
  <si>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</si>
  <si>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</si>
  <si>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</si>
  <si>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</si>
  <si>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</si>
  <si>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</si>
  <si>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</si>
  <si>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</si>
  <si>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</si>
  <si>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</si>
  <si>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</si>
  <si>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</si>
  <si>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</si>
  <si>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</si>
  <si>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</si>
  <si>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</si>
  <si>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</si>
  <si>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</si>
  <si>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</si>
  <si>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</si>
  <si>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</si>
  <si>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</si>
  <si>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</si>
  <si>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</si>
  <si>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</si>
  <si>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</si>
  <si>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</si>
  <si>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</si>
  <si>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</si>
  <si>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</si>
  <si>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</si>
  <si>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</si>
  <si>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</si>
  <si>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</si>
  <si>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</si>
  <si>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</si>
  <si>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</si>
  <si>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</si>
  <si>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</si>
  <si>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</si>
  <si>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</si>
  <si>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</si>
  <si>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</si>
  <si>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</si>
  <si>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</si>
  <si>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</si>
  <si>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</si>
  <si>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</si>
  <si>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</si>
  <si>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</si>
  <si>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</si>
  <si>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</si>
  <si>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</si>
  <si>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</si>
  <si>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</si>
  <si>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</si>
  <si>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</si>
  <si>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</si>
  <si>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</si>
  <si>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</si>
  <si>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</si>
  <si>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</si>
  <si>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</si>
  <si>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</si>
  <si>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</si>
  <si>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</si>
  <si>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</si>
  <si>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</si>
  <si>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</si>
  <si>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</si>
  <si>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</si>
  <si>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</si>
  <si>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</si>
  <si>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</si>
  <si>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</si>
  <si>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</si>
  <si>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</si>
  <si>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</si>
  <si>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</si>
  <si>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</si>
  <si>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</si>
  <si>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</si>
  <si>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</si>
  <si>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</si>
  <si>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</si>
  <si>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</si>
  <si>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</si>
  <si>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</si>
  <si>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</si>
  <si>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</si>
  <si>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</si>
  <si>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</si>
  <si>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</si>
  <si>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</si>
  <si>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</si>
  <si>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</si>
  <si>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</si>
  <si>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</si>
  <si>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</si>
  <si>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</si>
  <si>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</si>
  <si>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</si>
  <si>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</si>
  <si>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</si>
  <si>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</si>
  <si>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</si>
  <si>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</si>
  <si>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</si>
  <si>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</si>
  <si>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</si>
  <si>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</si>
  <si>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</si>
  <si>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</si>
  <si>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</si>
  <si>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</si>
  <si>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</si>
  <si>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</si>
  <si>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</si>
  <si>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</si>
  <si>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</si>
  <si>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</si>
  <si>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</si>
  <si>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</si>
  <si>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</si>
  <si>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</si>
  <si>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</si>
  <si>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</si>
  <si>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</si>
  <si>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</si>
  <si>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</si>
  <si>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</si>
  <si>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</si>
  <si>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</si>
  <si>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</si>
  <si>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</si>
  <si>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</si>
  <si>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</si>
  <si>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</si>
  <si>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</si>
  <si>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</si>
  <si>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</si>
  <si>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</si>
  <si>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</si>
  <si>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</si>
  <si>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</si>
  <si>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</si>
  <si>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</si>
  <si>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</si>
  <si>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</si>
  <si>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</si>
  <si>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</si>
  <si>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</si>
  <si>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</si>
  <si>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</si>
  <si>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</si>
  <si>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</si>
  <si>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</si>
  <si>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</si>
  <si>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</si>
  <si>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</si>
  <si>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</si>
  <si>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</si>
  <si>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</si>
  <si>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</si>
  <si>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</si>
  <si>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</si>
  <si>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</si>
  <si>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</si>
  <si>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</si>
  <si>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</si>
  <si>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</si>
  <si>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</si>
  <si>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</si>
  <si>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</si>
  <si>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</si>
  <si>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</si>
  <si>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</si>
  <si>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</si>
  <si>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</si>
  <si>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</si>
  <si>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</si>
  <si>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</si>
  <si>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</si>
  <si>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</si>
  <si>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</si>
  <si>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</si>
  <si>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</si>
  <si>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</si>
  <si>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</si>
  <si>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</si>
  <si>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</si>
  <si>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</si>
  <si>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</si>
  <si>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</si>
  <si>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</si>
  <si>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</si>
  <si>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</si>
  <si>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</si>
  <si>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</si>
  <si>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</si>
  <si>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</si>
  <si>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</si>
  <si>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</si>
  <si>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</si>
  <si>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</si>
  <si>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</si>
  <si>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</si>
  <si>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</si>
  <si>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</si>
  <si>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</si>
  <si>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</si>
  <si>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</si>
  <si>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</si>
  <si>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</si>
  <si>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</si>
  <si>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</si>
  <si>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</si>
  <si>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</si>
  <si>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</si>
  <si>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</si>
  <si>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</si>
  <si>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</si>
  <si>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</si>
  <si>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</si>
  <si>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</si>
  <si>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</si>
  <si>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</si>
  <si>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</si>
  <si>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</si>
  <si>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</si>
  <si>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</si>
  <si>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</si>
  <si>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</si>
  <si>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</si>
  <si>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</si>
  <si>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</si>
  <si>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</si>
  <si>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</si>
  <si>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</si>
  <si>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</si>
  <si>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</si>
  <si>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</si>
  <si>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</si>
  <si>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</si>
  <si>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</si>
  <si>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</si>
  <si>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</si>
  <si>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</si>
  <si>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</si>
  <si>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</si>
  <si>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</si>
  <si>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</si>
  <si>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</si>
  <si>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</si>
  <si>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</si>
  <si>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</si>
  <si>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</si>
  <si>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</si>
  <si>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</si>
  <si>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</si>
  <si>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</si>
  <si>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</si>
  <si>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</si>
  <si>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</si>
  <si>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</si>
  <si>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</si>
  <si>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</si>
  <si>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</si>
  <si>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</si>
  <si>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</si>
  <si>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</si>
  <si>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</si>
  <si>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</si>
  <si>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</si>
  <si>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</si>
  <si>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</si>
  <si>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</si>
  <si>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</si>
  <si>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</si>
  <si>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</si>
  <si>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</si>
  <si>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</si>
  <si>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</si>
  <si>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</si>
  <si>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</si>
  <si>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</si>
  <si>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</si>
  <si>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</si>
  <si>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</si>
  <si>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</si>
  <si>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</si>
  <si>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</si>
  <si>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</si>
  <si>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</si>
  <si>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</si>
  <si>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</si>
  <si>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</si>
  <si>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</si>
  <si>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</si>
  <si>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</si>
  <si>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</si>
  <si>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</si>
  <si>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</si>
  <si>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</si>
  <si>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</si>
  <si>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</si>
  <si>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</si>
  <si>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</si>
  <si>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</si>
  <si>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</si>
  <si>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</si>
  <si>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</si>
  <si>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</si>
  <si>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</si>
  <si>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</si>
  <si>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</si>
  <si>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</si>
  <si>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</si>
  <si>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</si>
  <si>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</si>
  <si>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</si>
  <si>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</si>
  <si>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</si>
  <si>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</si>
  <si>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</si>
  <si>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</si>
  <si>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</si>
  <si>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</si>
  <si>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</si>
  <si>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</si>
  <si>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</si>
  <si>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</si>
  <si>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</si>
  <si>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</si>
  <si>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</si>
  <si>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</si>
  <si>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</si>
  <si>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</si>
  <si>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</si>
  <si>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</si>
  <si>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</si>
  <si>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</si>
  <si>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</si>
  <si>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</si>
  <si>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</si>
  <si>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</si>
  <si>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</si>
  <si>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</si>
  <si>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</si>
  <si>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</si>
  <si>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</si>
  <si>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</si>
  <si>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</si>
  <si>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</si>
  <si>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</si>
  <si>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</si>
  <si>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</si>
  <si>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</si>
  <si>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</si>
  <si>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</si>
  <si>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</si>
  <si>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</si>
  <si>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</si>
  <si>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</si>
  <si>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</si>
  <si>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</si>
  <si>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</si>
  <si>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</si>
  <si>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</si>
  <si>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</si>
  <si>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</si>
  <si>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</si>
  <si>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</si>
  <si>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</si>
  <si>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</si>
  <si>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</si>
  <si>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</si>
  <si>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</si>
  <si>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</si>
  <si>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</si>
  <si>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</si>
  <si>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</si>
  <si>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</si>
  <si>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</si>
  <si>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</si>
  <si>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</si>
  <si>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</si>
  <si>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</si>
  <si>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</si>
  <si>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</si>
  <si>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</si>
  <si>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</si>
  <si>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</si>
  <si>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</si>
  <si>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</si>
  <si>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</si>
  <si>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</si>
  <si>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</si>
  <si>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</si>
  <si>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</si>
  <si>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</si>
  <si>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</si>
  <si>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</si>
  <si>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</si>
  <si>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</si>
  <si>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</si>
  <si>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</si>
  <si>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</si>
  <si>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</si>
  <si>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</si>
  <si>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</si>
  <si>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</si>
  <si>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</si>
  <si>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</si>
  <si>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</si>
  <si>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</si>
  <si>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</si>
  <si>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</si>
  <si>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</si>
  <si>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</si>
  <si>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</si>
  <si>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</si>
  <si>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</si>
  <si>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</si>
  <si>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</si>
  <si>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</si>
  <si>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</si>
  <si>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</si>
  <si>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</si>
  <si>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</si>
  <si>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</si>
  <si>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</si>
  <si>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</si>
  <si>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</si>
  <si>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</si>
  <si>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</si>
  <si>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</si>
  <si>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</si>
  <si>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</si>
  <si>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</si>
  <si>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</si>
  <si>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</si>
  <si>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</si>
  <si>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</si>
  <si>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</si>
  <si>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</si>
  <si>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</si>
  <si>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</si>
  <si>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</si>
  <si>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</si>
  <si>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</si>
  <si>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</si>
  <si>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</si>
  <si>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</si>
  <si>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</si>
  <si>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</si>
  <si>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</si>
  <si>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</si>
  <si>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</si>
  <si>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</si>
  <si>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</si>
  <si>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</si>
  <si>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</si>
  <si>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</si>
  <si>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</si>
  <si>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</si>
  <si>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</si>
  <si>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</si>
  <si>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</si>
  <si>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</si>
  <si>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</si>
  <si>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</si>
  <si>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</si>
  <si>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</si>
  <si>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</si>
  <si>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</si>
  <si>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</si>
  <si>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</si>
  <si>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</si>
  <si>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</si>
  <si>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</si>
  <si>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</si>
  <si>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</si>
  <si>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</si>
  <si>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</si>
  <si>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</si>
  <si>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</si>
  <si>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</si>
  <si>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</si>
  <si>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</si>
  <si>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</si>
  <si>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</si>
  <si>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</si>
  <si>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</si>
  <si>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</si>
  <si>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</si>
  <si>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</si>
  <si>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</si>
  <si>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</si>
  <si>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</si>
  <si>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</si>
  <si>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</si>
  <si>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</si>
  <si>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</si>
  <si>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</si>
  <si>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</si>
  <si>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</si>
  <si>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</si>
  <si>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</si>
  <si>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</si>
  <si>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</si>
  <si>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</si>
  <si>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</si>
  <si>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</si>
  <si>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</si>
  <si>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</si>
  <si>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</si>
  <si>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</si>
  <si>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</si>
  <si>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</si>
  <si>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</si>
  <si>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</si>
  <si>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</si>
  <si>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</si>
  <si>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</si>
  <si>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</si>
  <si>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</si>
  <si>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</si>
  <si>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</si>
  <si>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</si>
  <si>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</si>
  <si>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</si>
  <si>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</si>
  <si>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</si>
  <si>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</si>
  <si>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</si>
  <si>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</si>
  <si>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</si>
  <si>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</si>
  <si>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</si>
  <si>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</si>
  <si>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</si>
  <si>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</si>
  <si>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</si>
  <si>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</si>
  <si>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</si>
  <si>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</si>
  <si>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</si>
  <si>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</si>
  <si>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</si>
  <si>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</si>
  <si>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</si>
  <si>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</si>
  <si>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</si>
  <si>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</si>
  <si>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</si>
  <si>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</si>
  <si>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</si>
  <si>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</si>
  <si>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</si>
  <si>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</si>
  <si>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</si>
  <si>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</si>
  <si>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</si>
  <si>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</si>
  <si>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</si>
  <si>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</si>
  <si>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</si>
  <si>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</si>
  <si>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</si>
  <si>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</si>
  <si>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</si>
  <si>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</si>
  <si>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</si>
  <si>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</si>
  <si>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</si>
  <si>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</si>
  <si>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</si>
  <si>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</si>
  <si>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</si>
  <si>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</si>
  <si>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</si>
  <si>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</si>
  <si>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</si>
  <si>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</si>
  <si>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</si>
  <si>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</si>
  <si>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</si>
  <si>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</si>
  <si>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</si>
  <si>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</si>
  <si>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</si>
  <si>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</si>
  <si>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</si>
  <si>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</si>
  <si>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</si>
  <si>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</si>
  <si>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</si>
  <si>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</si>
  <si>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</si>
  <si>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</si>
  <si>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</si>
  <si>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</si>
  <si>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</si>
  <si>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</si>
  <si>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</si>
  <si>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</si>
  <si>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</si>
  <si>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</si>
  <si>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</si>
  <si>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</si>
  <si>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</si>
  <si>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</si>
  <si>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</si>
  <si>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</si>
  <si>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</si>
  <si>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</si>
  <si>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</si>
  <si>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</si>
  <si>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</si>
  <si>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</si>
  <si>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</si>
  <si>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</si>
  <si>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</si>
  <si>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</si>
  <si>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</si>
  <si>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</si>
  <si>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</si>
  <si>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</si>
  <si>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</si>
  <si>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</si>
  <si>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</si>
  <si>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</si>
  <si>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</si>
  <si>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</si>
  <si>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</si>
  <si>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</si>
  <si>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</si>
  <si>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</si>
  <si>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</si>
  <si>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</si>
  <si>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</si>
  <si>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</si>
  <si>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</si>
  <si>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</si>
  <si>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</si>
  <si>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</si>
  <si>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</si>
  <si>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</si>
  <si>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</si>
  <si>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</si>
  <si>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</si>
  <si>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</si>
  <si>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</si>
  <si>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</si>
  <si>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</si>
  <si>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</si>
  <si>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</si>
  <si>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</si>
  <si>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</si>
  <si>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</si>
  <si>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</si>
  <si>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</si>
  <si>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</si>
  <si>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</si>
  <si>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</si>
  <si>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</si>
  <si>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</si>
  <si>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</si>
  <si>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</si>
  <si>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</si>
  <si>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</si>
  <si>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</si>
  <si>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</si>
  <si>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</si>
  <si>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</si>
  <si>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</si>
  <si>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</si>
  <si>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</si>
  <si>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</si>
  <si>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</si>
  <si>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</si>
  <si>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</si>
  <si>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</si>
  <si>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</si>
  <si>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</si>
  <si>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</si>
  <si>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</si>
  <si>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</si>
  <si>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</si>
  <si>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</si>
  <si>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</si>
  <si>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</si>
  <si>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</si>
  <si>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</si>
  <si>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</si>
  <si>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</si>
  <si>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</si>
  <si>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</si>
  <si>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</si>
  <si>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</si>
  <si>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</si>
  <si>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</si>
  <si>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</si>
  <si>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</si>
  <si>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</si>
  <si>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</si>
  <si>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</si>
  <si>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</si>
  <si>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</si>
  <si>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</si>
  <si>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</si>
  <si>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</si>
  <si>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</si>
  <si>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</si>
  <si>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</si>
  <si>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</si>
  <si>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</si>
  <si>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</si>
  <si>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</si>
  <si>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</si>
  <si>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</si>
  <si>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</si>
  <si>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</si>
  <si>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</si>
  <si>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</si>
  <si>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</si>
  <si>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</si>
  <si>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</si>
  <si>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</si>
  <si>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</si>
  <si>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</si>
  <si>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</si>
  <si>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</si>
  <si>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</si>
  <si>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</si>
  <si>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</si>
  <si>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</si>
  <si>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</si>
  <si>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</si>
  <si>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</si>
  <si>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</si>
  <si>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</si>
  <si>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</si>
  <si>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</si>
  <si>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</si>
  <si>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</si>
  <si>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</si>
  <si>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</si>
  <si>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</si>
  <si>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</si>
  <si>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</si>
  <si>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</si>
  <si>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</si>
  <si>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</si>
  <si>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</si>
  <si>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</si>
  <si>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</si>
  <si>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</si>
  <si>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</si>
  <si>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</si>
  <si>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</si>
  <si>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</si>
  <si>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</si>
  <si>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</si>
  <si>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</si>
  <si>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</si>
  <si>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</si>
  <si>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</si>
  <si>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</si>
  <si>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</si>
  <si>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</si>
  <si>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</si>
  <si>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</si>
  <si>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</si>
  <si>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</si>
  <si>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</si>
  <si>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</si>
  <si>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</si>
  <si>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</si>
  <si>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</si>
  <si>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</si>
  <si>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</si>
  <si>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</si>
  <si>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</si>
  <si>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</si>
  <si>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</si>
  <si>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</si>
  <si>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</si>
  <si>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</si>
  <si>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</si>
  <si>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</si>
  <si>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</si>
  <si>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</si>
  <si>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</si>
  <si>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</si>
  <si>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</si>
  <si>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</si>
  <si>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</si>
  <si>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</si>
  <si>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</si>
  <si>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</si>
  <si>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</si>
  <si>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</si>
  <si>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</si>
  <si>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</si>
  <si>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</si>
  <si>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</si>
  <si>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</si>
  <si>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</si>
  <si>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</si>
  <si>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</si>
  <si>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</si>
  <si>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</si>
  <si>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</si>
  <si>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</si>
  <si>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</si>
  <si>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</si>
  <si>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</si>
  <si>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</si>
  <si>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</si>
  <si>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</si>
  <si>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</si>
  <si>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</si>
  <si>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</si>
  <si>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</si>
  <si>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</si>
  <si>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</si>
  <si>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</si>
  <si>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</si>
  <si>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</si>
  <si>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</si>
  <si>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</si>
  <si>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</si>
  <si>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</si>
  <si>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</si>
  <si>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</si>
  <si>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</si>
  <si>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</si>
  <si>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</si>
  <si>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</si>
  <si>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</si>
  <si>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</si>
  <si>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</si>
  <si>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</si>
  <si>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</si>
  <si>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</si>
  <si>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</si>
  <si>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</si>
  <si>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</si>
  <si>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</si>
  <si>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</si>
  <si>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</si>
  <si>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</si>
  <si>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</si>
  <si>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</si>
  <si>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</si>
  <si>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</si>
  <si>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</si>
  <si>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</si>
  <si>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</si>
  <si>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</si>
  <si>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</si>
  <si>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</si>
  <si>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</si>
  <si>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</si>
  <si>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</si>
  <si>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</si>
  <si>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</si>
  <si>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</si>
  <si>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</si>
  <si>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</si>
  <si>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</si>
  <si>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</si>
  <si>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</si>
  <si>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</si>
  <si>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</si>
  <si>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</si>
  <si>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</si>
  <si>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</si>
  <si>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</si>
  <si>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</si>
  <si>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</si>
  <si>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</si>
  <si>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</si>
  <si>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</si>
  <si>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</si>
  <si>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</si>
  <si>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</si>
  <si>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</si>
  <si>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</si>
  <si>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</si>
  <si>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</si>
  <si>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</si>
  <si>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</si>
  <si>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</si>
  <si>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</si>
  <si>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</si>
  <si>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</si>
  <si>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</si>
  <si>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</si>
  <si>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</si>
  <si>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</si>
  <si>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</si>
  <si>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</si>
  <si>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</si>
  <si>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</si>
  <si>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</si>
  <si>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</si>
  <si>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</si>
  <si>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</si>
  <si>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</si>
  <si>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</si>
  <si>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</si>
  <si>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</si>
  <si>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</si>
  <si>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</si>
  <si>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</si>
  <si>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</si>
  <si>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</si>
  <si>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</si>
  <si>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</si>
  <si>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</si>
  <si>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</si>
  <si>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</si>
  <si>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</si>
  <si>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</si>
  <si>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</si>
  <si>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</si>
  <si>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</si>
  <si>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</si>
  <si>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</si>
  <si>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</si>
  <si>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</si>
  <si>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</si>
  <si>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</si>
  <si>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</si>
  <si>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</si>
  <si>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</si>
  <si>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</si>
  <si>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</si>
  <si>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</si>
  <si>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</si>
  <si>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</si>
  <si>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</si>
  <si>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</si>
  <si>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</si>
  <si>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</si>
  <si>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</si>
  <si>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</si>
  <si>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</si>
  <si>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</si>
  <si>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</si>
  <si>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</si>
  <si>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</si>
  <si>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</si>
  <si>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</si>
  <si>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</si>
  <si>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</si>
  <si>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</si>
  <si>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</si>
  <si>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</si>
  <si>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</si>
  <si>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</si>
  <si>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</si>
  <si>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</si>
  <si>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</si>
  <si>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</si>
  <si>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</si>
  <si>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</si>
  <si>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</si>
  <si>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</si>
  <si>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</si>
  <si>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</si>
  <si>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</si>
  <si>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</si>
  <si>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</si>
  <si>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</si>
  <si>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</si>
  <si>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</si>
  <si>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</si>
  <si>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</si>
  <si>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</si>
  <si>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</si>
  <si>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</si>
  <si>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</si>
  <si>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</si>
  <si>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</si>
  <si>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</si>
  <si>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</si>
  <si>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</si>
  <si>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</si>
  <si>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</si>
  <si>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</si>
  <si>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</si>
  <si>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</si>
  <si>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</si>
  <si>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</si>
  <si>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</si>
  <si>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</si>
  <si>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</si>
  <si>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</si>
  <si>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</si>
  <si>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</si>
  <si>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</si>
  <si>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</si>
  <si>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</si>
  <si>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</si>
  <si>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</si>
  <si>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</si>
  <si>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</si>
  <si>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</si>
  <si>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</si>
  <si>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</si>
  <si>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</si>
  <si>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</si>
  <si>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</si>
  <si>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</si>
  <si>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</si>
  <si>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</si>
  <si>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</si>
  <si>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</si>
  <si>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</si>
  <si>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</si>
  <si>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</si>
  <si>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</si>
  <si>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</si>
  <si>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</si>
  <si>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</si>
  <si>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</si>
  <si>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</si>
  <si>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</si>
  <si>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</si>
  <si>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</si>
  <si>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</si>
  <si>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</si>
  <si>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</si>
  <si>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</si>
  <si>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</si>
  <si>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</si>
  <si>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</si>
  <si>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</si>
  <si>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</si>
  <si>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</si>
  <si>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</si>
  <si>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</si>
  <si>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</si>
  <si>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</si>
  <si>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</si>
  <si>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</si>
  <si>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</si>
  <si>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</si>
  <si>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</si>
  <si>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</si>
  <si>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</si>
  <si>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</si>
  <si>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</si>
  <si>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</si>
  <si>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</si>
  <si>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</si>
  <si>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</si>
  <si>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</si>
  <si>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</si>
  <si>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</si>
  <si>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</si>
  <si>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</si>
  <si>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</si>
  <si>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</si>
  <si>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</si>
  <si>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</si>
  <si>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</si>
  <si>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</si>
  <si>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</si>
  <si>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</si>
  <si>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</si>
  <si>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</si>
  <si>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</si>
  <si>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</si>
  <si>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</si>
  <si>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</si>
  <si>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</si>
  <si>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</si>
  <si>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</si>
  <si>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</si>
  <si>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</si>
  <si>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</si>
  <si>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</si>
  <si>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</si>
  <si>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</si>
  <si>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</si>
  <si>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</si>
  <si>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</si>
  <si>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</si>
  <si>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</si>
  <si>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</si>
  <si>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</si>
  <si>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</si>
  <si>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</si>
  <si>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</si>
  <si>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</si>
  <si>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</si>
  <si>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</si>
  <si>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</si>
  <si>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</si>
  <si>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</si>
  <si>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</si>
  <si>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</si>
  <si>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</si>
  <si>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</si>
  <si>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</si>
  <si>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</si>
  <si>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</si>
  <si>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</si>
  <si>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</si>
  <si>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</si>
  <si>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</si>
  <si>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</si>
  <si>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</si>
  <si>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</si>
  <si>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</si>
  <si>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</si>
  <si>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</si>
  <si>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</si>
  <si>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</si>
  <si>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</si>
  <si>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</si>
  <si>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</si>
  <si>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</si>
  <si>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</si>
  <si>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</si>
  <si>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</si>
  <si>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</si>
  <si>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</si>
  <si>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</si>
  <si>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</si>
  <si>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</si>
  <si>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</si>
  <si>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</si>
  <si>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</si>
  <si>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</si>
  <si>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</si>
  <si>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</si>
  <si>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</si>
  <si>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</si>
  <si>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</si>
  <si>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</si>
  <si>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</si>
  <si>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</si>
  <si>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</si>
  <si>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</si>
  <si>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</si>
  <si>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</si>
  <si>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</si>
  <si>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</si>
  <si>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</si>
  <si>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</si>
  <si>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</si>
  <si>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</si>
  <si>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</si>
  <si>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</si>
  <si>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</si>
  <si>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</si>
  <si>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</si>
  <si>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</si>
  <si>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</si>
  <si>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</si>
  <si>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</si>
  <si>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</si>
  <si>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</si>
  <si>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</si>
  <si>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</si>
  <si>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</si>
  <si>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</si>
  <si>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</si>
  <si>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</si>
  <si>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</si>
  <si>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</si>
  <si>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</si>
  <si>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</si>
  <si>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</si>
  <si>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</si>
  <si>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</si>
  <si>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</si>
  <si>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</si>
  <si>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</si>
  <si>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</si>
  <si>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</si>
  <si>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</si>
  <si>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</si>
  <si>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</si>
  <si>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</si>
  <si>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</si>
  <si>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</si>
  <si>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</si>
  <si>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</si>
  <si>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</si>
  <si>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</si>
  <si>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</si>
  <si>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</si>
  <si>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</si>
  <si>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</si>
  <si>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</si>
  <si>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</si>
  <si>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</si>
  <si>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</si>
  <si>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</si>
  <si>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</si>
  <si>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</si>
  <si>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</si>
  <si>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</si>
  <si>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</si>
  <si>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</si>
  <si>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</si>
  <si>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</si>
  <si>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</si>
  <si>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</si>
  <si>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</si>
  <si>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</si>
  <si>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</si>
  <si>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</si>
  <si>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</si>
  <si>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</si>
  <si>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</si>
  <si>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</si>
  <si>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</si>
  <si>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</si>
  <si>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</si>
  <si>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</si>
  <si>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</si>
  <si>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</si>
  <si>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</si>
  <si>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</si>
  <si>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</si>
  <si>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</si>
  <si>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</si>
  <si>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</si>
  <si>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</si>
  <si>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</si>
  <si>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</si>
  <si>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</si>
  <si>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</si>
  <si>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</si>
  <si>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</si>
  <si>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</si>
  <si>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</si>
  <si>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</si>
  <si>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</si>
  <si>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</si>
  <si>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</si>
  <si>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</si>
  <si>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</si>
  <si>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</si>
  <si>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</si>
  <si>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</si>
  <si>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</si>
  <si>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</si>
  <si>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</si>
  <si>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</si>
  <si>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</si>
  <si>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</si>
  <si>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</si>
  <si>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</si>
  <si>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</si>
  <si>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</si>
  <si>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</si>
  <si>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</si>
  <si>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</si>
  <si>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</si>
  <si>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</si>
  <si>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</si>
  <si>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</si>
  <si>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</si>
  <si>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</si>
  <si>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</si>
  <si>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</si>
  <si>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</si>
  <si>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</si>
  <si>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</si>
  <si>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</si>
  <si>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</si>
  <si>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</si>
  <si>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</si>
  <si>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</si>
  <si>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</si>
  <si>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</si>
  <si>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</si>
  <si>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</si>
  <si>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</si>
  <si>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</si>
  <si>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</si>
  <si>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</si>
  <si>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</si>
  <si>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</si>
  <si>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</si>
  <si>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</si>
  <si>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</si>
  <si>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</si>
  <si>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</si>
  <si>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</si>
  <si>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</si>
  <si>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</si>
  <si>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</si>
  <si>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</si>
  <si>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</si>
  <si>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</si>
  <si>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</si>
  <si>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</si>
  <si>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</si>
  <si>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</si>
  <si>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</si>
  <si>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</si>
  <si>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</si>
  <si>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</si>
  <si>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</si>
  <si>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</si>
  <si>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</si>
  <si>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</si>
  <si>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</si>
  <si>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</si>
  <si>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</si>
  <si>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</si>
  <si>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</si>
  <si>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</si>
  <si>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</si>
  <si>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</si>
  <si>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</si>
  <si>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</si>
  <si>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</si>
  <si>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</si>
  <si>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</si>
  <si>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</si>
  <si>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</si>
  <si>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</si>
  <si>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</si>
  <si>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</si>
  <si>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</si>
  <si>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</si>
  <si>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</si>
  <si>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</si>
  <si>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</si>
  <si>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</si>
  <si>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</si>
  <si>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</si>
  <si>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</si>
  <si>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</si>
  <si>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</si>
  <si>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</si>
  <si>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</si>
  <si>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</si>
  <si>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</si>
  <si>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</si>
  <si>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</si>
  <si>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</si>
  <si>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</si>
  <si>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</si>
  <si>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</si>
  <si>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</si>
  <si>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</si>
  <si>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</si>
  <si>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</si>
  <si>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</si>
  <si>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</si>
  <si>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</si>
  <si>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</si>
  <si>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</si>
  <si>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</si>
  <si>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</si>
  <si>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</si>
  <si>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</si>
  <si>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</si>
  <si>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</si>
  <si>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</si>
  <si>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</si>
  <si>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</si>
  <si>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</si>
  <si>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</si>
  <si>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</si>
  <si>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</si>
  <si>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</si>
  <si>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</si>
  <si>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</si>
  <si>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</si>
  <si>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</si>
  <si>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</si>
  <si>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</si>
  <si>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</si>
  <si>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</si>
  <si>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</si>
  <si>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</si>
  <si>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</si>
  <si>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</si>
  <si>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</si>
  <si>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</si>
  <si>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</si>
  <si>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</si>
  <si>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</si>
  <si>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</si>
  <si>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</si>
  <si>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</si>
  <si>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</si>
  <si>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</si>
  <si>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</si>
  <si>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</si>
  <si>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</si>
  <si>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</si>
  <si>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</si>
  <si>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</si>
  <si>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</si>
  <si>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</si>
  <si>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</si>
  <si>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</si>
  <si>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</si>
  <si>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</si>
  <si>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</si>
  <si>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</si>
  <si>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</si>
  <si>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</si>
  <si>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</si>
  <si>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</si>
  <si>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</si>
  <si>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</si>
  <si>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</si>
  <si>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</si>
  <si>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</si>
  <si>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</si>
  <si>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</si>
  <si>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</si>
  <si>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</si>
  <si>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</si>
  <si>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</si>
  <si>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</si>
  <si>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</si>
  <si>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</si>
  <si>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</si>
  <si>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</si>
  <si>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</si>
  <si>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</si>
  <si>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</si>
  <si>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</si>
  <si>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</si>
  <si>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</si>
  <si>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</si>
  <si>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</si>
  <si>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</si>
  <si>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</si>
  <si>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</si>
  <si>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</si>
  <si>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</si>
  <si>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</si>
  <si>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</si>
  <si>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</si>
  <si>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</si>
  <si>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</si>
  <si>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</si>
  <si>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</si>
  <si>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</si>
  <si>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</si>
  <si>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</si>
  <si>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</si>
  <si>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</si>
  <si>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</si>
  <si>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</si>
  <si>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</si>
  <si>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</si>
  <si>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</si>
  <si>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</si>
  <si>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</si>
  <si>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</si>
  <si>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</si>
  <si>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</si>
  <si>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</si>
  <si>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</si>
  <si>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</si>
  <si>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</si>
  <si>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</si>
  <si>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</si>
  <si>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</si>
  <si>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</si>
  <si>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</si>
  <si>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</si>
  <si>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</si>
  <si>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</si>
  <si>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</si>
  <si>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</si>
  <si>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</si>
  <si>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</si>
  <si>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</si>
  <si>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</si>
  <si>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</si>
  <si>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</si>
  <si>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</si>
  <si>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</si>
  <si>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</si>
  <si>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</si>
  <si>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</si>
  <si>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</si>
  <si>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</si>
  <si>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</si>
  <si>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</si>
  <si>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</si>
  <si>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</si>
  <si>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</si>
  <si>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</si>
  <si>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</si>
  <si>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</si>
  <si>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</si>
  <si>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</si>
  <si>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</si>
  <si>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</si>
  <si>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</si>
  <si>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</si>
  <si>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</si>
  <si>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</si>
  <si>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</si>
  <si>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</si>
  <si>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</si>
  <si>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</si>
  <si>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</si>
  <si>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</si>
  <si>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</si>
  <si>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</si>
  <si>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</si>
  <si>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</si>
  <si>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</si>
  <si>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</si>
  <si>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</si>
  <si>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</si>
  <si>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</si>
  <si>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</si>
  <si>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</si>
  <si>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</si>
  <si>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</si>
  <si>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</si>
  <si>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</si>
  <si>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</si>
  <si>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</si>
  <si>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</si>
  <si>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</si>
  <si>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</si>
  <si>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</si>
  <si>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</si>
  <si>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</si>
  <si>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</si>
  <si>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</si>
  <si>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</si>
  <si>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</si>
  <si>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</si>
  <si>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</si>
  <si>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</si>
  <si>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</si>
  <si>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</si>
  <si>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</si>
  <si>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</si>
  <si>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</si>
  <si>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</si>
  <si>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</si>
  <si>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</si>
  <si>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</si>
  <si>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</si>
  <si>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</si>
  <si>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</si>
  <si>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</si>
  <si>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</si>
  <si>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</si>
  <si>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</si>
  <si>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</si>
  <si>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</si>
  <si>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</si>
  <si>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</si>
  <si>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</si>
  <si>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</si>
  <si>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</si>
  <si>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</si>
  <si>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</si>
  <si>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</si>
  <si>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</si>
  <si>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</si>
  <si>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</si>
  <si>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</si>
  <si>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</si>
  <si>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</si>
  <si>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</si>
  <si>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</si>
  <si>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</si>
  <si>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</si>
  <si>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</si>
  <si>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</si>
  <si>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</si>
  <si>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</si>
  <si>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</si>
  <si>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</si>
  <si>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</si>
  <si>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</si>
  <si>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</si>
  <si>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</si>
  <si>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</si>
  <si>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</si>
  <si>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</si>
  <si>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</si>
  <si>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</si>
  <si>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</si>
  <si>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</si>
  <si>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</si>
  <si>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</si>
  <si>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</si>
  <si>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</si>
  <si>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</si>
  <si>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</si>
  <si>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</si>
  <si>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</si>
  <si>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</si>
  <si>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</si>
  <si>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</si>
  <si>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</si>
  <si>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</si>
  <si>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</si>
  <si>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</si>
  <si>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</si>
  <si>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</si>
  <si>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</si>
  <si>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</si>
  <si>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</si>
  <si>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</si>
  <si>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</si>
  <si>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</si>
  <si>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</si>
  <si>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</si>
  <si>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</si>
  <si>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</si>
  <si>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</si>
  <si>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</si>
  <si>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</si>
  <si>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</si>
  <si>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</si>
  <si>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</si>
  <si>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</si>
  <si>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</si>
  <si>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</si>
  <si>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</si>
  <si>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</si>
  <si>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</si>
  <si>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</si>
  <si>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</si>
  <si>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</si>
  <si>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</si>
  <si>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</si>
  <si>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</si>
  <si>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</si>
  <si>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</si>
  <si>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</si>
  <si>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</si>
  <si>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</si>
  <si>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</si>
  <si>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</si>
  <si>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</si>
  <si>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</si>
  <si>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</si>
  <si>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</si>
  <si>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</si>
  <si>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</si>
  <si>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</si>
  <si>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</si>
  <si>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</si>
  <si>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</si>
  <si>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</si>
  <si>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</si>
  <si>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</si>
  <si>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</si>
  <si>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</si>
  <si>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</si>
  <si>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</si>
  <si>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</si>
  <si>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</si>
  <si>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</si>
  <si>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</si>
  <si>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</si>
  <si>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</si>
  <si>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</si>
  <si>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</si>
  <si>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</si>
  <si>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</si>
  <si>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</si>
  <si>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</si>
  <si>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</si>
  <si>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</si>
  <si>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</si>
  <si>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</si>
  <si>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</si>
  <si>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</si>
  <si>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</si>
  <si>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</si>
  <si>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</si>
  <si>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</si>
  <si>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</si>
  <si>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</si>
  <si>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</si>
  <si>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</si>
  <si>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</si>
  <si>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</si>
  <si>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</si>
  <si>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</si>
  <si>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</si>
  <si>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</si>
  <si>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</si>
  <si>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</si>
  <si>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</si>
  <si>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</si>
  <si>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</si>
  <si>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</si>
  <si>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</si>
  <si>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</si>
  <si>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</si>
  <si>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</si>
  <si>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</si>
  <si>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</si>
  <si>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</si>
  <si>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</si>
  <si>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</si>
  <si>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</si>
  <si>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</si>
  <si>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</si>
  <si>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</si>
  <si>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</si>
  <si>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</si>
  <si>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</si>
  <si>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</si>
  <si>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</si>
  <si>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</si>
  <si>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</si>
  <si>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</si>
  <si>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</si>
  <si>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</si>
  <si>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</si>
  <si>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</si>
  <si>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</si>
  <si>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</si>
  <si>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</si>
  <si>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</si>
  <si>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</si>
  <si>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</si>
  <si>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</si>
  <si>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</si>
  <si>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</si>
  <si>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</si>
  <si>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</si>
  <si>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</si>
  <si>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</si>
  <si>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</si>
  <si>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</si>
  <si>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</si>
  <si>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</si>
  <si>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</si>
  <si>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</si>
  <si>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</si>
  <si>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</si>
  <si>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</si>
  <si>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</si>
  <si>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</si>
  <si>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</si>
  <si>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</si>
  <si>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</si>
  <si>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</si>
  <si>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</si>
  <si>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</si>
  <si>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</si>
  <si>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</si>
  <si>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</si>
  <si>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</si>
  <si>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</si>
  <si>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</si>
  <si>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</si>
  <si>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</si>
  <si>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</si>
  <si>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</si>
  <si>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</si>
  <si>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</si>
  <si>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</si>
  <si>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</si>
  <si>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</si>
  <si>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</si>
  <si>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</si>
  <si>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</si>
  <si>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</si>
  <si>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</si>
  <si>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</si>
  <si>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</si>
  <si>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</si>
  <si>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</si>
  <si>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</si>
  <si>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</si>
  <si>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</si>
  <si>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</si>
  <si>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</si>
  <si>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</si>
  <si>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</si>
  <si>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</si>
  <si>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</si>
  <si>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</si>
  <si>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</si>
  <si>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</si>
  <si>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</si>
  <si>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</si>
  <si>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</si>
  <si>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</si>
  <si>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</si>
  <si>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</si>
  <si>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</si>
  <si>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</si>
  <si>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</si>
  <si>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</si>
  <si>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</si>
  <si>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</si>
  <si>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</si>
  <si>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</si>
  <si>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</si>
  <si>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</si>
  <si>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</si>
  <si>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</si>
  <si>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</si>
  <si>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</si>
  <si>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</si>
  <si>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</si>
  <si>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</si>
  <si>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</si>
  <si>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</si>
  <si>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</si>
  <si>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</si>
  <si>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</si>
  <si>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</si>
  <si>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</si>
  <si>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</si>
  <si>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</si>
  <si>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</si>
  <si>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</si>
  <si>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</si>
  <si>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</si>
  <si>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</si>
  <si>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</si>
  <si>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</si>
  <si>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</si>
  <si>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</si>
  <si>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</si>
  <si>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</si>
  <si>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</si>
  <si>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</si>
  <si>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</si>
  <si>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</si>
  <si>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</si>
  <si>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</si>
  <si>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</si>
  <si>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</si>
  <si>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</si>
  <si>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</si>
  <si>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</si>
  <si>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</si>
  <si>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</si>
  <si>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</si>
  <si>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</si>
  <si>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</si>
  <si>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</si>
  <si>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</si>
  <si>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</si>
  <si>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</si>
  <si>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</si>
  <si>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</si>
  <si>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</si>
  <si>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</si>
  <si>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</si>
  <si>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</si>
  <si>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</si>
  <si>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</si>
  <si>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</si>
  <si>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</si>
  <si>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</si>
  <si>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</si>
  <si>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</si>
  <si>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</si>
  <si>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</si>
  <si>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</si>
  <si>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</si>
  <si>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</si>
  <si>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</si>
  <si>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</si>
  <si>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</si>
  <si>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</si>
  <si>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</si>
  <si>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</si>
  <si>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</si>
  <si>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</si>
  <si>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</si>
  <si>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</si>
  <si>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</si>
  <si>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</si>
  <si>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</si>
  <si>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</si>
  <si>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</si>
  <si>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</si>
  <si>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</si>
  <si>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</si>
  <si>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</si>
  <si>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</si>
  <si>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</si>
  <si>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</si>
  <si>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</si>
  <si>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</si>
  <si>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</si>
  <si>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</si>
  <si>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</si>
  <si>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</si>
  <si>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</si>
  <si>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</si>
  <si>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</si>
  <si>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</si>
  <si>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</si>
  <si>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</si>
  <si>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</si>
  <si>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</si>
  <si>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</si>
  <si>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</si>
  <si>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</si>
  <si>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</si>
  <si>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</si>
  <si>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</si>
  <si>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</si>
  <si>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</si>
  <si>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</si>
  <si>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</si>
  <si>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</si>
  <si>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</si>
  <si>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</si>
  <si>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</si>
  <si>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</si>
  <si>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</si>
  <si>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</si>
  <si>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</si>
  <si>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</si>
  <si>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</si>
  <si>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</si>
  <si>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</si>
  <si>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</si>
  <si>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</si>
  <si>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</si>
  <si>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</si>
  <si>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</si>
  <si>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</si>
  <si>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</si>
  <si>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</si>
  <si>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</si>
  <si>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</si>
  <si>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</si>
  <si>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</si>
  <si>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</si>
  <si>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</si>
  <si>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</si>
  <si>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</si>
  <si>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</si>
  <si>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</si>
  <si>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</si>
  <si>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</si>
  <si>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</si>
  <si>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</si>
  <si>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</si>
  <si>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</si>
  <si>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</si>
  <si>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</si>
  <si>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</si>
  <si>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</si>
  <si>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</si>
  <si>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</si>
  <si>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</si>
  <si>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</si>
  <si>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</si>
  <si>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</si>
  <si>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</si>
  <si>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</si>
  <si>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</si>
  <si>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</si>
  <si>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</si>
  <si>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</si>
  <si>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</si>
  <si>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</si>
  <si>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</si>
  <si>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</si>
  <si>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</si>
  <si>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</si>
  <si>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</si>
  <si>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</si>
  <si>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</si>
  <si>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</si>
  <si>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</si>
  <si>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</si>
  <si>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</si>
  <si>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</si>
  <si>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</si>
  <si>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</si>
  <si>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</si>
  <si>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</si>
  <si>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</si>
  <si>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</si>
  <si>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</si>
  <si>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</si>
  <si>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</si>
  <si>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</si>
  <si>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</si>
  <si>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</si>
  <si>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</si>
  <si>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</si>
  <si>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</si>
  <si>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</si>
  <si>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</si>
  <si>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</si>
  <si>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</si>
  <si>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</si>
  <si>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</si>
  <si>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</si>
  <si>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</si>
  <si>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</si>
  <si>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</si>
  <si>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</si>
  <si>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</si>
  <si>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</si>
  <si>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</si>
  <si>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</si>
  <si>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</si>
  <si>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</si>
  <si>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</si>
  <si>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</si>
  <si>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</si>
  <si>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</si>
  <si>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</si>
  <si>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</si>
  <si>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</si>
  <si>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</si>
  <si>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</si>
  <si>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</si>
  <si>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</si>
  <si>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</si>
  <si>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</si>
  <si>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</si>
  <si>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</si>
  <si>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</si>
  <si>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</si>
  <si>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</si>
  <si>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</si>
  <si>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</si>
  <si>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</si>
  <si>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</si>
  <si>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</si>
  <si>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</si>
  <si>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</si>
  <si>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</si>
  <si>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</si>
  <si>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</si>
  <si>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</si>
  <si>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</si>
  <si>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</si>
  <si>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</si>
  <si>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</si>
  <si>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</si>
  <si>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</si>
  <si>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</si>
  <si>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</si>
  <si>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</si>
  <si>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</si>
  <si>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</si>
  <si>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</si>
  <si>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</si>
  <si>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</si>
  <si>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</si>
  <si>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</si>
  <si>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</si>
  <si>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</si>
  <si>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</si>
  <si>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</si>
  <si>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</si>
  <si>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</si>
  <si>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</si>
  <si>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</si>
  <si>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</si>
  <si>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</si>
  <si>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</si>
  <si>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</si>
  <si>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</si>
  <si>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</si>
  <si>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</si>
  <si>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</si>
  <si>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</si>
  <si>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</si>
  <si>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</si>
  <si>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</si>
  <si>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</si>
  <si>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</si>
  <si>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</si>
  <si>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</si>
  <si>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</si>
  <si>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</si>
  <si>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</si>
  <si>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</si>
  <si>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</si>
  <si>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</si>
  <si>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</si>
  <si>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</si>
  <si>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</si>
  <si>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</si>
  <si>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</si>
  <si>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</si>
  <si>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</si>
  <si>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</si>
  <si>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</si>
  <si>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</si>
  <si>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</si>
  <si>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</si>
  <si>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</si>
  <si>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</si>
  <si>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</si>
  <si>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</si>
  <si>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</si>
  <si>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</si>
  <si>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</si>
  <si>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</si>
  <si>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</si>
  <si>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</si>
  <si>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</si>
  <si>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</si>
  <si>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</si>
  <si>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</si>
  <si>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</si>
  <si>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</si>
  <si>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</si>
  <si>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</si>
  <si>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</si>
  <si>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</si>
  <si>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</si>
  <si>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</si>
  <si>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</si>
  <si>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</si>
  <si>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</si>
  <si>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</si>
  <si>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</si>
  <si>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</si>
  <si>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</si>
  <si>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</si>
  <si>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</si>
  <si>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</si>
  <si>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</si>
  <si>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</si>
  <si>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</si>
  <si>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</si>
  <si>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</si>
  <si>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</si>
  <si>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</si>
  <si>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</si>
  <si>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</si>
  <si>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</si>
  <si>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</si>
  <si>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</si>
  <si>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</si>
  <si>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</si>
  <si>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</si>
  <si>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</si>
  <si>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</si>
  <si>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</si>
  <si>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</si>
  <si>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</si>
  <si>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</si>
  <si>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</si>
  <si>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</si>
  <si>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</si>
  <si>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</si>
  <si>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</si>
  <si>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</si>
  <si>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</si>
  <si>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</si>
  <si>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</si>
  <si>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</si>
  <si>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</si>
  <si>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</si>
  <si>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</si>
  <si>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</si>
  <si>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</si>
  <si>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</si>
  <si>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</si>
  <si>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</si>
  <si>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</si>
  <si>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</si>
  <si>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</si>
  <si>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</si>
  <si>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</si>
  <si>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</si>
  <si>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</si>
  <si>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</si>
  <si>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</si>
  <si>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</si>
  <si>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</si>
  <si>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</si>
  <si>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</si>
  <si>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</si>
  <si>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</si>
  <si>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</si>
  <si>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</si>
  <si>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</si>
  <si>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</si>
  <si>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</si>
  <si>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</si>
  <si>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</si>
  <si>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</si>
  <si>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</si>
  <si>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</si>
  <si>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</si>
  <si>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</si>
  <si>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</si>
  <si>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</si>
  <si>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</si>
  <si>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</si>
  <si>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</si>
  <si>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</si>
  <si>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</si>
  <si>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</si>
  <si>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</si>
  <si>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</si>
  <si>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</si>
  <si>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</si>
  <si>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</si>
  <si>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</si>
  <si>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</si>
  <si>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</si>
  <si>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</si>
  <si>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</si>
  <si>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</si>
  <si>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</si>
  <si>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</si>
  <si>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</si>
  <si>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</si>
  <si>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</si>
  <si>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</si>
  <si>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</si>
  <si>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</si>
  <si>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</si>
  <si>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</si>
  <si>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</si>
  <si>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</si>
  <si>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</si>
  <si>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</si>
  <si>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</si>
  <si>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</si>
  <si>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</si>
  <si>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</si>
  <si>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</si>
  <si>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</si>
  <si>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</si>
  <si>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</si>
  <si>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</si>
  <si>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</si>
  <si>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</si>
  <si>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</si>
  <si>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</si>
  <si>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</si>
  <si>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</si>
  <si>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</si>
  <si>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</si>
  <si>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</si>
  <si>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</si>
  <si>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</si>
  <si>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</si>
  <si>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</si>
  <si>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</si>
  <si>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</si>
  <si>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</si>
  <si>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</si>
  <si>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</si>
  <si>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</si>
  <si>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</si>
  <si>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</si>
  <si>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</si>
  <si>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</si>
  <si>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</si>
  <si>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</si>
  <si>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</si>
  <si>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</si>
  <si>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</si>
  <si>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</si>
  <si>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</si>
  <si>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</si>
  <si>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</si>
  <si>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</si>
  <si>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</si>
  <si>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</si>
  <si>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</si>
  <si>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</si>
  <si>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</si>
  <si>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</si>
  <si>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</si>
  <si>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</si>
  <si>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</si>
  <si>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</si>
  <si>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</si>
  <si>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</si>
  <si>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</si>
  <si>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</si>
  <si>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</si>
  <si>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</si>
  <si>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</si>
  <si>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</si>
  <si>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</si>
  <si>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</si>
  <si>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</si>
  <si>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</si>
  <si>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</si>
  <si>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</si>
  <si>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</si>
  <si>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</si>
  <si>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</si>
  <si>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</si>
  <si>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</si>
  <si>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</si>
  <si>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</si>
  <si>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</si>
  <si>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</si>
  <si>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</si>
  <si>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</si>
  <si>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</si>
  <si>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</si>
  <si>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</si>
  <si>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</si>
  <si>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</si>
  <si>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</si>
  <si>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</si>
  <si>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</si>
  <si>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</si>
  <si>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</si>
  <si>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</si>
  <si>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</si>
  <si>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</si>
  <si>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</si>
  <si>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</si>
  <si>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</si>
  <si>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</si>
  <si>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</si>
  <si>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</si>
  <si>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</si>
  <si>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</si>
  <si>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</si>
  <si>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</si>
  <si>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</si>
  <si>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</si>
  <si>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</si>
  <si>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</si>
  <si>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</si>
  <si>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</si>
  <si>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</si>
  <si>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</si>
  <si>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</si>
  <si>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</si>
  <si>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</si>
  <si>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</si>
  <si>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</si>
  <si>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</si>
  <si>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</si>
  <si>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</si>
  <si>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</si>
  <si>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</si>
  <si>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</si>
  <si>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</si>
  <si>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</si>
  <si>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</si>
  <si>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</si>
  <si>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</si>
  <si>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</si>
  <si>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</si>
  <si>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</si>
  <si>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</si>
  <si>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</si>
  <si>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</si>
  <si>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</si>
  <si>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</si>
  <si>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</si>
  <si>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</si>
  <si>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</si>
  <si>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</si>
  <si>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</si>
  <si>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</si>
  <si>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</si>
  <si>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</si>
  <si>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</si>
  <si>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</si>
  <si>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</si>
  <si>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</si>
  <si>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</si>
  <si>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</si>
  <si>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</si>
  <si>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</si>
  <si>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</si>
  <si>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</si>
  <si>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</si>
  <si>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</si>
  <si>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</si>
  <si>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</si>
  <si>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</si>
  <si>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</si>
  <si>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</si>
  <si>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</si>
  <si>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</si>
  <si>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</si>
  <si>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</si>
  <si>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</si>
  <si>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</si>
  <si>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</si>
  <si>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</si>
  <si>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</si>
  <si>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</si>
  <si>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</si>
  <si>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</si>
  <si>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</si>
  <si>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</si>
  <si>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</si>
  <si>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</si>
  <si>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</si>
  <si>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</si>
  <si>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</si>
  <si>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</si>
  <si>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</si>
  <si>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</si>
  <si>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</si>
  <si>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</si>
  <si>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</si>
  <si>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</si>
  <si>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</si>
  <si>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</si>
  <si>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</si>
  <si>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</si>
  <si>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</si>
  <si>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</si>
  <si>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</si>
  <si>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</si>
  <si>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</si>
  <si>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</si>
  <si>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</si>
  <si>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</si>
  <si>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</si>
  <si>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</si>
  <si>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</si>
  <si>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</si>
  <si>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</si>
  <si>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</si>
  <si>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</si>
  <si>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</si>
  <si>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</si>
  <si>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</si>
  <si>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</si>
  <si>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</si>
  <si>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</si>
  <si>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</si>
  <si>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</si>
  <si>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</si>
  <si>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</si>
  <si>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</si>
  <si>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</si>
  <si>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</si>
  <si>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</si>
  <si>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</si>
  <si>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</si>
  <si>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</si>
  <si>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</si>
  <si>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</si>
  <si>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</si>
  <si>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</si>
  <si>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</si>
  <si>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</si>
  <si>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</si>
  <si>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</si>
  <si>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</si>
  <si>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</si>
  <si>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</si>
  <si>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</si>
  <si>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</si>
  <si>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</si>
  <si>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</si>
  <si>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</si>
  <si>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</si>
  <si>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</si>
  <si>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</si>
  <si>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</si>
  <si>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</si>
  <si>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</si>
  <si>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</si>
  <si>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</si>
  <si>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</si>
  <si>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</si>
  <si>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</si>
  <si>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</si>
  <si>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</si>
  <si>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</si>
  <si>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</si>
  <si>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</si>
  <si>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</si>
  <si>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</si>
  <si>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</si>
  <si>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</si>
  <si>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</si>
  <si>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</si>
  <si>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</si>
  <si>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</si>
  <si>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</si>
  <si>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</si>
  <si>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</si>
  <si>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</si>
  <si>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</si>
  <si>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</si>
  <si>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</si>
  <si>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</si>
  <si>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</si>
  <si>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</si>
  <si>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</si>
  <si>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</si>
  <si>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</si>
  <si>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</si>
  <si>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</si>
  <si>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</si>
  <si>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</si>
  <si>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</si>
  <si>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</si>
  <si>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</si>
  <si>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</si>
  <si>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</si>
  <si>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</si>
  <si>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</si>
  <si>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</si>
  <si>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</si>
  <si>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</si>
  <si>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</si>
  <si>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</si>
  <si>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</si>
  <si>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</si>
  <si>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</si>
  <si>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</si>
  <si>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</si>
  <si>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</si>
  <si>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</si>
  <si>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</si>
  <si>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</si>
  <si>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</si>
  <si>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</si>
  <si>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</si>
  <si>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</si>
  <si>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</si>
  <si>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</si>
  <si>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</si>
  <si>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</si>
  <si>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</si>
  <si>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</si>
  <si>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</si>
  <si>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</si>
  <si>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</si>
  <si>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</si>
  <si>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</si>
  <si>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</si>
  <si>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</si>
  <si>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</si>
  <si>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</si>
  <si>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</si>
  <si>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</si>
  <si>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</si>
  <si>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</si>
  <si>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</si>
  <si>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</si>
  <si>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</si>
  <si>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</si>
  <si>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</si>
  <si>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</si>
  <si>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</si>
  <si>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</si>
  <si>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</si>
  <si>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</si>
  <si>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</si>
  <si>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</si>
  <si>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</si>
  <si>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</si>
  <si>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</si>
  <si>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</si>
  <si>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</si>
  <si>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</si>
  <si>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</si>
  <si>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</si>
  <si>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</si>
  <si>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</si>
  <si>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</si>
  <si>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</si>
  <si>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</si>
  <si>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</si>
  <si>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</si>
  <si>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</si>
  <si>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</si>
  <si>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</si>
  <si>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</si>
  <si>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</si>
  <si>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</si>
  <si>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</si>
  <si>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</si>
  <si>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</si>
  <si>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</si>
  <si>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</si>
  <si>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</si>
  <si>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</si>
  <si>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</si>
  <si>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</si>
  <si>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</si>
  <si>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</si>
  <si>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</si>
  <si>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</si>
  <si>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</si>
  <si>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</si>
  <si>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</si>
  <si>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</si>
  <si>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</si>
  <si>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</si>
  <si>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</si>
  <si>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</si>
  <si>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</si>
  <si>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</si>
  <si>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</si>
  <si>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</si>
  <si>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</si>
  <si>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</si>
  <si>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</si>
  <si>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</si>
  <si>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</si>
  <si>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</si>
  <si>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</si>
  <si>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</si>
  <si>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</si>
  <si>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</si>
  <si>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</si>
  <si>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</si>
  <si>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</si>
  <si>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</si>
  <si>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</si>
  <si>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</si>
  <si>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</si>
  <si>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</si>
  <si>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</si>
  <si>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</si>
  <si>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</si>
  <si>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</si>
  <si>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</si>
  <si>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</si>
  <si>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</si>
  <si>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</si>
  <si>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</si>
  <si>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</si>
  <si>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</si>
  <si>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</si>
  <si>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</si>
  <si>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</si>
  <si>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</si>
  <si>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</si>
  <si>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</si>
  <si>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</si>
  <si>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</si>
  <si>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</si>
  <si>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</si>
  <si>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</si>
  <si>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</si>
  <si>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</si>
  <si>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</si>
  <si>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</si>
  <si>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</si>
  <si>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</si>
  <si>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</si>
  <si>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</si>
  <si>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</si>
  <si>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</si>
  <si>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</si>
  <si>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</si>
  <si>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</si>
  <si>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</si>
  <si>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</si>
  <si>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</si>
  <si>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</si>
  <si>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</si>
  <si>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</si>
  <si>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</si>
  <si>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</si>
  <si>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</si>
  <si>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</si>
  <si>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</si>
  <si>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</si>
  <si>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</si>
  <si>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</si>
  <si>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</si>
  <si>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</si>
  <si>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</si>
  <si>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</si>
  <si>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</si>
  <si>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</si>
  <si>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</si>
  <si>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</si>
  <si>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</si>
  <si>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</si>
  <si>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</si>
  <si>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</si>
  <si>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</si>
  <si>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</si>
  <si>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</si>
  <si>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</si>
  <si>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</si>
  <si>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</si>
  <si>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</si>
  <si>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</si>
  <si>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</si>
  <si>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</si>
  <si>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</si>
  <si>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</si>
  <si>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</si>
  <si>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</si>
  <si>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</si>
  <si>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</si>
  <si>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</si>
  <si>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</si>
  <si>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</si>
  <si>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</si>
  <si>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</si>
  <si>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</si>
  <si>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</si>
  <si>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</si>
  <si>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</si>
  <si>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</si>
  <si>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</si>
  <si>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</si>
  <si>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</si>
  <si>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</si>
  <si>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</si>
  <si>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</si>
  <si>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</si>
  <si>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</si>
  <si>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</si>
  <si>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</si>
  <si>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</si>
  <si>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</si>
  <si>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</si>
  <si>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</si>
  <si>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</si>
  <si>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</si>
  <si>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</si>
  <si>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</si>
  <si>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</si>
  <si>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</si>
  <si>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</si>
  <si>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</si>
  <si>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</si>
  <si>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</si>
  <si>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</si>
  <si>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</si>
  <si>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</si>
  <si>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</si>
  <si>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</si>
  <si>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</si>
  <si>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</si>
  <si>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</si>
  <si>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</si>
  <si>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</si>
  <si>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</si>
  <si>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</si>
  <si>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</si>
  <si>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</si>
  <si>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</si>
  <si>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</si>
  <si>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</si>
  <si>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</si>
  <si>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</si>
  <si>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</si>
  <si>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</si>
  <si>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</si>
  <si>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</si>
  <si>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</si>
  <si>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</si>
  <si>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</si>
  <si>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</si>
  <si>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</si>
  <si>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</si>
  <si>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</si>
  <si>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</si>
  <si>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</si>
  <si>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</si>
  <si>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</si>
  <si>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</si>
  <si>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</si>
  <si>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</si>
  <si>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</si>
  <si>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</si>
  <si>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</si>
  <si>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</si>
  <si>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</si>
  <si>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</si>
  <si>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</si>
  <si>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</si>
  <si>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</si>
  <si>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</si>
  <si>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</si>
  <si>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</si>
  <si>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</si>
  <si>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</si>
  <si>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</si>
  <si>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</si>
  <si>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</si>
  <si>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</si>
  <si>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</si>
  <si>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</si>
  <si>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</si>
  <si>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</si>
  <si>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</si>
  <si>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</si>
  <si>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</si>
  <si>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</si>
  <si>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</si>
  <si>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</si>
  <si>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</si>
  <si>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</si>
  <si>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</si>
  <si>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</si>
  <si>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</si>
  <si>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</si>
  <si>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</si>
  <si>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</si>
  <si>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</si>
  <si>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</si>
  <si>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</si>
  <si>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</si>
  <si>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</si>
  <si>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</si>
  <si>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</si>
  <si>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</si>
  <si>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</si>
  <si>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</si>
  <si>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</si>
  <si>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</si>
  <si>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</si>
  <si>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</si>
  <si>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</si>
  <si>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</si>
  <si>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</si>
  <si>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</si>
  <si>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</si>
  <si>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</si>
  <si>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</si>
  <si>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</si>
  <si>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</si>
  <si>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</si>
  <si>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</si>
  <si>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</si>
  <si>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</si>
  <si>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</si>
  <si>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</si>
  <si>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</si>
  <si>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</si>
  <si>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</si>
  <si>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</si>
  <si>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</si>
  <si>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</si>
  <si>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</si>
  <si>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</si>
  <si>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</si>
  <si>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</si>
  <si>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</si>
  <si>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</si>
  <si>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</si>
  <si>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</si>
  <si>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</si>
  <si>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</si>
  <si>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</si>
  <si>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</si>
  <si>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</si>
  <si>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</si>
  <si>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</si>
  <si>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</si>
  <si>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</si>
  <si>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</si>
  <si>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</si>
  <si>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</si>
  <si>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</si>
  <si>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</si>
  <si>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</si>
  <si>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</si>
  <si>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</si>
  <si>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</si>
  <si>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</si>
  <si>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</si>
  <si>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</si>
  <si>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</si>
  <si>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</si>
  <si>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</si>
  <si>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</si>
  <si>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</si>
  <si>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</si>
  <si>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</si>
  <si>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</si>
  <si>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</si>
  <si>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</si>
  <si>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</si>
  <si>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</si>
  <si>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</si>
  <si>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</si>
  <si>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</si>
  <si>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</si>
  <si>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</si>
  <si>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</si>
  <si>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</si>
  <si>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</si>
  <si>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</si>
  <si>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</si>
  <si>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</si>
  <si>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</si>
  <si>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</si>
  <si>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</si>
  <si>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</si>
  <si>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</si>
  <si>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</si>
  <si>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</si>
  <si>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</si>
  <si>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</si>
  <si>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</si>
  <si>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</si>
  <si>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</si>
  <si>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</si>
  <si>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</si>
  <si>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</si>
  <si>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</si>
  <si>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</si>
  <si>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</si>
  <si>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</si>
  <si>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</si>
  <si>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</si>
  <si>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</si>
  <si>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</si>
  <si>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</si>
  <si>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</si>
  <si>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</si>
  <si>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</si>
  <si>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</si>
  <si>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</si>
  <si>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</si>
  <si>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</si>
  <si>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</si>
  <si>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</si>
  <si>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</si>
  <si>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</si>
  <si>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</si>
  <si>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</si>
  <si>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</si>
  <si>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</si>
  <si>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</si>
  <si>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</si>
  <si>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</si>
  <si>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</si>
  <si>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</si>
  <si>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</si>
  <si>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</si>
  <si>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</si>
  <si>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</si>
  <si>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</si>
  <si>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</si>
  <si>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</si>
  <si>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</si>
  <si>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</si>
  <si>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</si>
  <si>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</si>
  <si>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</si>
  <si>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</si>
  <si>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</si>
  <si>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</si>
  <si>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</si>
  <si>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</si>
  <si>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</si>
  <si>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</si>
  <si>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</si>
  <si>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</si>
  <si>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</si>
  <si>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</si>
  <si>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</si>
  <si>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</si>
  <si>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</si>
  <si>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</si>
  <si>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</si>
  <si>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</si>
  <si>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</si>
  <si>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</si>
  <si>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</si>
  <si>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</si>
  <si>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</si>
  <si>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</si>
  <si>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</si>
  <si>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</si>
  <si>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</si>
  <si>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</si>
  <si>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</si>
  <si>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</si>
  <si>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</si>
  <si>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</si>
  <si>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</si>
  <si>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</si>
  <si>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</si>
  <si>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</si>
  <si>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</si>
  <si>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</si>
  <si>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</si>
  <si>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</si>
  <si>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</si>
  <si>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</si>
  <si>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</si>
  <si>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</si>
  <si>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</si>
  <si>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</si>
  <si>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</si>
  <si>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</si>
  <si>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</si>
  <si>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</si>
  <si>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</si>
  <si>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</si>
  <si>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</si>
  <si>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</si>
  <si>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</si>
  <si>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</si>
  <si>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</si>
  <si>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</si>
  <si>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</si>
  <si>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</si>
  <si>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</si>
  <si>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</si>
  <si>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</si>
  <si>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</si>
  <si>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</si>
  <si>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</si>
  <si>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</si>
  <si>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</si>
  <si>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</si>
  <si>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</si>
  <si>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</si>
  <si>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</si>
  <si>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</si>
  <si>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</si>
  <si>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</si>
  <si>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</si>
  <si>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</si>
  <si>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</si>
  <si>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</si>
  <si>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</si>
  <si>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</si>
  <si>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</si>
  <si>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</si>
  <si>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</si>
  <si>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</si>
  <si>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</si>
  <si>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</si>
  <si>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</si>
  <si>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</si>
  <si>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</si>
  <si>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</si>
  <si>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</si>
  <si>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</si>
  <si>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</si>
  <si>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</si>
  <si>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</si>
  <si>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</si>
  <si>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</si>
  <si>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</si>
  <si>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</si>
  <si>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</si>
  <si>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</si>
  <si>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</si>
  <si>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</si>
  <si>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</si>
  <si>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</si>
  <si>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</si>
  <si>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</si>
  <si>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</si>
  <si>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</si>
  <si>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</si>
  <si>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</si>
  <si>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</si>
  <si>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</si>
  <si>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</si>
  <si>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</si>
  <si>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</si>
  <si>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</si>
  <si>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</si>
  <si>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</si>
  <si>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</si>
  <si>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</si>
  <si>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</si>
  <si>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</si>
  <si>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</si>
  <si>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</si>
  <si>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</si>
  <si>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</si>
  <si>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</si>
  <si>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</si>
  <si>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</si>
  <si>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</si>
  <si>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</si>
  <si>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</si>
  <si>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</si>
  <si>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</si>
  <si>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</si>
  <si>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</si>
  <si>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</si>
  <si>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</si>
  <si>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</si>
  <si>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</si>
  <si>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</si>
  <si>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</si>
  <si>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</si>
  <si>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</si>
  <si>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</si>
  <si>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</si>
  <si>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</si>
  <si>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</si>
  <si>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</si>
  <si>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</si>
  <si>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</si>
  <si>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</si>
  <si>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</si>
  <si>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</si>
  <si>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</si>
  <si>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</si>
  <si>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</si>
  <si>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</si>
  <si>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</si>
  <si>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</si>
  <si>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</si>
  <si>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</si>
  <si>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</si>
  <si>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</si>
  <si>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</si>
  <si>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</si>
  <si>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</si>
  <si>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</si>
  <si>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</si>
  <si>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</si>
  <si>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</si>
  <si>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</si>
  <si>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</si>
  <si>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</si>
  <si>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</si>
  <si>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</si>
  <si>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</si>
  <si>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</si>
  <si>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</si>
  <si>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</si>
  <si>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</si>
  <si>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</si>
  <si>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</si>
  <si>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</si>
  <si>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</si>
  <si>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</si>
  <si>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</si>
  <si>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</si>
  <si>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</si>
  <si>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</si>
  <si>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</si>
  <si>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</si>
  <si>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</si>
  <si>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</si>
  <si>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</si>
  <si>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</si>
  <si>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</si>
  <si>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</si>
  <si>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</si>
  <si>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</si>
  <si>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</si>
  <si>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</si>
  <si>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</si>
  <si>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</si>
  <si>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</si>
  <si>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</si>
  <si>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</si>
  <si>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</si>
  <si>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</si>
  <si>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</si>
  <si>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</si>
  <si>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</si>
  <si>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</si>
  <si>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</si>
  <si>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</si>
  <si>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</si>
  <si>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</si>
  <si>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</si>
  <si>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</si>
  <si>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</si>
  <si>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</si>
  <si>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</si>
  <si>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</si>
  <si>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</si>
  <si>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</si>
  <si>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</si>
  <si>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</si>
  <si>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</si>
  <si>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</si>
  <si>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</si>
  <si>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</si>
  <si>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</si>
  <si>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</si>
  <si>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</si>
  <si>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</si>
  <si>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</si>
  <si>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</si>
  <si>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</si>
  <si>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</si>
  <si>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</si>
  <si>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</si>
  <si>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</si>
  <si>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</si>
  <si>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</si>
  <si>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</si>
  <si>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</si>
  <si>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</si>
  <si>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</si>
  <si>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</si>
  <si>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</si>
  <si>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</si>
  <si>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</si>
  <si>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</si>
  <si>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</si>
  <si>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</si>
  <si>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</si>
  <si>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</si>
  <si>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</si>
  <si>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</si>
  <si>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</si>
  <si>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</si>
  <si>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</si>
  <si>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</si>
  <si>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</si>
  <si>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</si>
  <si>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</si>
  <si>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</si>
  <si>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</si>
  <si>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</si>
  <si>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</si>
  <si>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</si>
  <si>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</si>
  <si>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</si>
  <si>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</si>
  <si>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</si>
  <si>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</si>
  <si>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</si>
  <si>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</si>
  <si>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</si>
  <si>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</si>
  <si>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</si>
  <si>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</si>
  <si>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</si>
  <si>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</si>
  <si>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</si>
  <si>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</si>
  <si>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</si>
  <si>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</si>
  <si>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</si>
  <si>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</si>
  <si>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</si>
  <si>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</si>
  <si>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</si>
  <si>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</si>
  <si>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</si>
  <si>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</si>
  <si>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</si>
  <si>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</si>
  <si>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</si>
  <si>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</si>
  <si>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</si>
  <si>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</si>
  <si>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</si>
  <si>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</si>
  <si>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</si>
  <si>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</si>
  <si>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</si>
  <si>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</si>
  <si>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</si>
  <si>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</si>
  <si>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</si>
  <si>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</si>
  <si>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</si>
  <si>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</si>
  <si>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</si>
  <si>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</si>
  <si>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</si>
  <si>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</si>
  <si>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</si>
  <si>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</si>
  <si>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</si>
  <si>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</si>
  <si>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</si>
  <si>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</si>
  <si>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</si>
  <si>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</si>
  <si>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</si>
  <si>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</si>
  <si>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</si>
  <si>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</si>
  <si>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</si>
  <si>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</si>
  <si>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</si>
  <si>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</si>
  <si>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</si>
  <si>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</si>
  <si>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</si>
  <si>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</si>
  <si>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</si>
  <si>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</si>
  <si>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</si>
  <si>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</si>
  <si>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</si>
  <si>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</si>
  <si>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</si>
  <si>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</si>
  <si>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</si>
  <si>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</si>
  <si>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</si>
  <si>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</si>
  <si>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</si>
  <si>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</si>
  <si>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</si>
  <si>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</si>
  <si>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</si>
  <si>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</si>
  <si>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</si>
  <si>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</si>
  <si>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</si>
  <si>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</si>
  <si>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</si>
  <si>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</si>
  <si>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</si>
  <si>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</si>
  <si>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</si>
  <si>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</si>
  <si>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</si>
  <si>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</si>
  <si>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</si>
  <si>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</si>
  <si>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</si>
  <si>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</si>
  <si>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</si>
  <si>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</si>
  <si>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</si>
  <si>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</si>
  <si>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</si>
  <si>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</si>
  <si>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</si>
  <si>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</si>
  <si>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</si>
  <si>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</si>
  <si>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</si>
  <si>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</si>
  <si>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</si>
  <si>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</si>
  <si>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</si>
  <si>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</si>
  <si>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</si>
  <si>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</si>
  <si>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</si>
  <si>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</si>
  <si>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</si>
  <si>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</si>
  <si>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</si>
  <si>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</si>
  <si>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</si>
  <si>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</si>
  <si>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</si>
  <si>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</si>
  <si>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</si>
  <si>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</si>
  <si>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</si>
  <si>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</si>
  <si>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</si>
  <si>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</si>
  <si>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</si>
  <si>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</si>
  <si>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</si>
  <si>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</si>
  <si>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</si>
  <si>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</si>
  <si>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</si>
  <si>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</si>
  <si>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</si>
  <si>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</si>
  <si>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</si>
  <si>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</si>
  <si>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</si>
  <si>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</si>
  <si>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</si>
  <si>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</si>
  <si>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</si>
  <si>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</si>
  <si>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</si>
  <si>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</si>
  <si>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</si>
  <si>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</si>
  <si>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</si>
  <si>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</si>
  <si>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</si>
  <si>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</si>
  <si>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</si>
  <si>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</si>
  <si>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</si>
  <si>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</si>
  <si>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</si>
  <si>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</si>
  <si>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</si>
  <si>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</si>
  <si>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</si>
  <si>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</si>
  <si>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</si>
  <si>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</si>
  <si>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</si>
  <si>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</si>
  <si>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</si>
  <si>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</si>
  <si>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</si>
  <si>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</si>
  <si>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</si>
  <si>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</si>
  <si>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</si>
  <si>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</si>
  <si>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</si>
  <si>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</si>
  <si>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</si>
  <si>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</si>
  <si>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</si>
  <si>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</si>
  <si>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</si>
  <si>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</si>
  <si>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</si>
  <si>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</si>
  <si>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</si>
  <si>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</si>
  <si>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</si>
  <si>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</si>
  <si>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</si>
  <si>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</si>
  <si>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</si>
  <si>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</si>
  <si>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</si>
  <si>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</si>
  <si>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</si>
  <si>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</si>
  <si>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</si>
  <si>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</si>
  <si>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</si>
  <si>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</si>
  <si>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</si>
  <si>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</si>
  <si>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</si>
  <si>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</si>
  <si>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</si>
  <si>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</si>
  <si>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</si>
  <si>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</si>
  <si>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</si>
  <si>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</si>
  <si>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</si>
  <si>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</si>
  <si>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</si>
  <si>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</si>
  <si>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</si>
  <si>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</si>
  <si>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</si>
  <si>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</si>
  <si>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</si>
  <si>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</si>
  <si>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</si>
  <si>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</si>
  <si>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</si>
  <si>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</si>
  <si>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</si>
  <si>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</si>
  <si>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</si>
  <si>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</si>
  <si>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</si>
  <si>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</si>
  <si>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</si>
  <si>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</si>
  <si>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</si>
  <si>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</si>
  <si>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</si>
  <si>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</si>
  <si>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</si>
  <si>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</si>
  <si>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</si>
  <si>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</si>
  <si>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</si>
  <si>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</si>
  <si>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</si>
  <si>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</si>
  <si>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</si>
  <si>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</si>
  <si>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</si>
  <si>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</si>
  <si>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</si>
  <si>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</si>
  <si>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</si>
  <si>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</si>
  <si>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</si>
  <si>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</si>
  <si>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</si>
  <si>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</si>
  <si>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</si>
  <si>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</si>
  <si>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</si>
  <si>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</si>
  <si>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</si>
  <si>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</si>
  <si>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</si>
  <si>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</si>
  <si>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</si>
  <si>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</si>
  <si>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</si>
  <si>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</si>
  <si>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</si>
  <si>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</si>
  <si>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</si>
  <si>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</si>
  <si>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</si>
  <si>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</si>
  <si>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</si>
  <si>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</si>
  <si>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</si>
  <si>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</si>
  <si>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</si>
  <si>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</si>
  <si>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</si>
  <si>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</si>
  <si>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</si>
  <si>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</si>
  <si>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</si>
  <si>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</si>
  <si>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</si>
  <si>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</si>
  <si>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</si>
  <si>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</si>
  <si>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</si>
  <si>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</si>
  <si>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</si>
  <si>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</si>
  <si>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</si>
  <si>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</si>
  <si>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</si>
  <si>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</si>
  <si>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</si>
  <si>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</si>
  <si>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</si>
  <si>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</si>
  <si>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</si>
  <si>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</si>
  <si>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</si>
  <si>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</si>
  <si>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</si>
  <si>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</si>
  <si>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</si>
  <si>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</si>
  <si>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</si>
  <si>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</si>
  <si>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</si>
  <si>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</si>
  <si>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</si>
  <si>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</si>
  <si>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</si>
  <si>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</si>
  <si>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</si>
  <si>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</si>
  <si>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</si>
  <si>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</si>
  <si>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</si>
  <si>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</si>
  <si>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</si>
  <si>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</si>
  <si>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</si>
  <si>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</si>
  <si>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</si>
  <si>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</si>
  <si>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</si>
  <si>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</si>
  <si>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</si>
  <si>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</si>
  <si>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</si>
  <si>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</si>
  <si>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</si>
  <si>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</si>
  <si>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</si>
  <si>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</si>
  <si>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</si>
  <si>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</si>
  <si>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</si>
  <si>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</si>
  <si>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</si>
  <si>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</si>
  <si>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</si>
  <si>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</si>
  <si>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</si>
  <si>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</si>
  <si>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</si>
  <si>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</si>
  <si>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</si>
  <si>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</si>
  <si>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</si>
  <si>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</si>
  <si>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</si>
  <si>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</si>
  <si>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</si>
  <si>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</si>
  <si>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</si>
  <si>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</si>
  <si>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</si>
  <si>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</si>
  <si>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</si>
  <si>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</si>
  <si>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</si>
  <si>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</si>
  <si>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</si>
  <si>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</si>
  <si>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</si>
  <si>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</si>
  <si>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</si>
  <si>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</si>
  <si>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</si>
  <si>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</si>
  <si>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</si>
  <si>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</si>
  <si>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</si>
  <si>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</si>
  <si>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</si>
  <si>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</si>
  <si>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</si>
  <si>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</si>
  <si>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</si>
  <si>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</si>
  <si>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</si>
  <si>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</si>
  <si>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</si>
  <si>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</si>
  <si>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</si>
  <si>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</si>
  <si>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</si>
  <si>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</si>
  <si>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</si>
  <si>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</si>
  <si>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</si>
  <si>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</si>
  <si>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</si>
  <si>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</si>
  <si>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</si>
  <si>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</si>
  <si>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</si>
  <si>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</si>
  <si>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</si>
  <si>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</si>
  <si>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</si>
  <si>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</si>
  <si>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</si>
  <si>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</si>
  <si>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</si>
  <si>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</si>
  <si>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</si>
  <si>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</si>
  <si>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</si>
  <si>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</si>
  <si>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</si>
  <si>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</si>
  <si>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</si>
  <si>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</si>
  <si>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</si>
  <si>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</si>
  <si>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</si>
  <si>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</si>
  <si>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</si>
  <si>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</si>
  <si>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</si>
  <si>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</si>
  <si>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</si>
  <si>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</si>
  <si>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</si>
  <si>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</si>
  <si>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</si>
  <si>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</si>
  <si>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</si>
  <si>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</si>
  <si>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</si>
  <si>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</si>
  <si>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</si>
  <si>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</si>
  <si>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</si>
  <si>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</si>
  <si>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</si>
  <si>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</si>
  <si>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</si>
  <si>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</si>
  <si>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</si>
  <si>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</si>
  <si>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</si>
  <si>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</si>
  <si>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</si>
  <si>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</si>
  <si>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</si>
  <si>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</si>
  <si>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</si>
  <si>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</si>
  <si>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</si>
  <si>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</si>
  <si>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</si>
  <si>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</si>
  <si>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</si>
  <si>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</si>
  <si>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</si>
  <si>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</si>
  <si>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</si>
  <si>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</si>
  <si>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</si>
  <si>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</si>
  <si>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</si>
  <si>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</si>
  <si>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</si>
  <si>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</si>
  <si>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</si>
  <si>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</si>
  <si>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</si>
  <si>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</si>
  <si>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</si>
  <si>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</si>
  <si>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</si>
  <si>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</si>
  <si>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</si>
  <si>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</si>
  <si>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</si>
  <si>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</si>
  <si>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</si>
  <si>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</si>
  <si>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</si>
  <si>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</si>
  <si>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</si>
  <si>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</si>
  <si>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</si>
  <si>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</si>
  <si>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</si>
  <si>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</si>
  <si>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</si>
  <si>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</si>
  <si>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</si>
  <si>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</si>
  <si>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</si>
  <si>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</si>
  <si>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</si>
  <si>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</si>
  <si>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</si>
  <si>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</si>
  <si>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</si>
  <si>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</si>
  <si>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</si>
  <si>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</si>
  <si>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</si>
  <si>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</si>
  <si>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</si>
  <si>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</si>
  <si>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</si>
  <si>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</si>
  <si>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</si>
  <si>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</si>
  <si>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</si>
  <si>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</si>
  <si>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</si>
  <si>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</si>
  <si>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</si>
  <si>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</si>
  <si>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</si>
  <si>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</si>
  <si>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</si>
  <si>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</si>
  <si>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</si>
  <si>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</si>
  <si>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</si>
  <si>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</si>
  <si>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</si>
  <si>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</si>
  <si>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</si>
  <si>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</si>
  <si>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</si>
  <si>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</si>
  <si>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</si>
  <si>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</si>
  <si>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</si>
  <si>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</si>
  <si>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</si>
  <si>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</si>
  <si>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</si>
  <si>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</si>
  <si>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</si>
  <si>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</si>
  <si>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</si>
  <si>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</si>
  <si>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</si>
  <si>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</si>
  <si>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</si>
  <si>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</si>
  <si>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</si>
  <si>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</si>
  <si>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</si>
  <si>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</si>
  <si>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</si>
  <si>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</si>
  <si>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</si>
  <si>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</si>
  <si>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</si>
  <si>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</si>
  <si>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</si>
  <si>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</si>
  <si>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</si>
  <si>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</si>
  <si>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</si>
  <si>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</si>
  <si>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</si>
  <si>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</si>
  <si>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</si>
  <si>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</si>
  <si>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</si>
  <si>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</si>
  <si>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</si>
  <si>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</si>
  <si>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</si>
  <si>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</si>
  <si>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</si>
  <si>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</si>
  <si>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</si>
  <si>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</si>
  <si>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</si>
  <si>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</si>
  <si>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</si>
  <si>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</si>
  <si>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</si>
  <si>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</si>
  <si>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</si>
  <si>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</si>
  <si>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</si>
  <si>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</si>
  <si>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</si>
  <si>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</si>
  <si>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</si>
  <si>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</si>
  <si>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</si>
  <si>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</si>
  <si>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</si>
  <si>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</si>
  <si>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</si>
  <si>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</si>
  <si>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</si>
  <si>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</si>
  <si>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</si>
  <si>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</si>
  <si>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</si>
  <si>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</si>
  <si>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</si>
  <si>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</si>
  <si>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</si>
  <si>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</si>
  <si>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</si>
  <si>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</si>
  <si>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</si>
  <si>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</si>
  <si>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</si>
  <si>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</si>
  <si>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</si>
  <si>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</si>
  <si>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</si>
  <si>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</si>
  <si>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</si>
  <si>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</si>
  <si>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</si>
  <si>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</si>
  <si>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</si>
  <si>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</si>
  <si>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</si>
  <si>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</si>
  <si>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</si>
  <si>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</si>
  <si>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</si>
  <si>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</si>
  <si>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</si>
  <si>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</si>
  <si>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</si>
  <si>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</si>
  <si>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</si>
  <si>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</si>
  <si>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</si>
  <si>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</si>
  <si>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</si>
  <si>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</si>
  <si>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</si>
  <si>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</si>
  <si>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</si>
  <si>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</si>
  <si>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</si>
  <si>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</si>
  <si>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</si>
  <si>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</si>
  <si>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</si>
  <si>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</si>
  <si>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</si>
  <si>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</si>
  <si>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</si>
  <si>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</si>
  <si>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</si>
  <si>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</si>
  <si>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</si>
  <si>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</si>
  <si>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</si>
  <si>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</si>
  <si>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</si>
  <si>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</si>
  <si>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</si>
  <si>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</si>
  <si>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</si>
  <si>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</si>
  <si>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</si>
  <si>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</si>
  <si>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</si>
  <si>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</si>
  <si>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</si>
  <si>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</si>
  <si>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</si>
  <si>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</si>
  <si>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</si>
  <si>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</si>
  <si>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</si>
  <si>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</si>
  <si>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</si>
  <si>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</si>
  <si>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</si>
  <si>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</si>
  <si>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</si>
  <si>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</si>
  <si>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</si>
  <si>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</si>
  <si>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</si>
  <si>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</si>
  <si>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</si>
  <si>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</si>
  <si>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</si>
  <si>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</si>
  <si>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</si>
  <si>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</si>
  <si>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</si>
  <si>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</si>
  <si>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</si>
  <si>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</si>
  <si>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</si>
  <si>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</si>
  <si>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</si>
  <si>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</si>
  <si>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</si>
  <si>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</si>
  <si>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</si>
  <si>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</si>
  <si>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</si>
  <si>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</si>
  <si>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</si>
  <si>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</si>
  <si>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</si>
  <si>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</si>
  <si>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</si>
  <si>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</si>
  <si>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</si>
  <si>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</si>
  <si>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</si>
  <si>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</si>
  <si>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</si>
  <si>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</si>
  <si>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</si>
  <si>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</si>
  <si>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</si>
  <si>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</si>
  <si>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</si>
  <si>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</si>
  <si>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</si>
  <si>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</si>
  <si>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</si>
  <si>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</si>
  <si>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</si>
  <si>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</si>
  <si>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</si>
  <si>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</si>
  <si>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</si>
  <si>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</si>
  <si>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</si>
  <si>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</si>
  <si>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</si>
  <si>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</si>
  <si>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</si>
  <si>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</si>
  <si>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</si>
  <si>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</si>
  <si>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</si>
  <si>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</si>
  <si>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</si>
  <si>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</si>
  <si>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</si>
  <si>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</si>
  <si>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</si>
  <si>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</si>
  <si>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</si>
  <si>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</si>
  <si>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</si>
  <si>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</si>
  <si>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</si>
  <si>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</si>
  <si>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</si>
  <si>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</si>
  <si>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</si>
  <si>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</si>
  <si>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</si>
  <si>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</si>
  <si>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</si>
  <si>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</si>
  <si>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</si>
  <si>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</si>
  <si>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</si>
  <si>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</si>
  <si>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</si>
  <si>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</si>
  <si>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</si>
  <si>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</si>
  <si>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</si>
  <si>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</si>
  <si>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</si>
  <si>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</si>
  <si>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</si>
  <si>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</si>
  <si>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</si>
  <si>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</si>
  <si>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</si>
  <si>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</si>
  <si>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</si>
  <si>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</si>
  <si>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</si>
  <si>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</si>
  <si>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</si>
  <si>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</si>
  <si>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</si>
  <si>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</si>
  <si>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</si>
  <si>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</si>
  <si>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</si>
  <si>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</si>
  <si>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</si>
  <si>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</si>
  <si>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</si>
  <si>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</si>
  <si>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</si>
  <si>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</si>
  <si>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</si>
  <si>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</si>
  <si>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</si>
  <si>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</si>
  <si>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</si>
  <si>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</si>
  <si>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</si>
  <si>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</si>
  <si>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</si>
  <si>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</si>
  <si>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</si>
  <si>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</si>
  <si>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</si>
  <si>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</si>
  <si>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</si>
  <si>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</si>
  <si>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</si>
  <si>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</si>
  <si>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</si>
  <si>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</si>
  <si>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</si>
  <si>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</si>
  <si>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</si>
  <si>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</si>
  <si>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</si>
  <si>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</si>
  <si>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</si>
  <si>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</si>
  <si>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</si>
  <si>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</si>
  <si>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</si>
  <si>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</si>
  <si>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</si>
  <si>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</si>
  <si>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</si>
  <si>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</si>
  <si>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</si>
  <si>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</si>
  <si>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</si>
  <si>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</si>
  <si>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</si>
  <si>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</si>
  <si>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</si>
  <si>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</si>
  <si>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</si>
  <si>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</si>
  <si>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</si>
  <si>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</si>
  <si>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</si>
  <si>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</si>
  <si>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</si>
  <si>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</si>
  <si>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</si>
  <si>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</si>
  <si>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</si>
  <si>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</si>
  <si>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</si>
  <si>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</si>
  <si>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</si>
  <si>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</si>
  <si>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</si>
  <si>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</si>
  <si>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</si>
  <si>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</si>
  <si>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</si>
  <si>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</si>
  <si>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</si>
  <si>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</si>
  <si>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</si>
  <si>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</si>
  <si>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</si>
  <si>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</si>
  <si>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</si>
  <si>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</si>
  <si>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</si>
  <si>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</si>
  <si>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</si>
  <si>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</si>
  <si>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</si>
  <si>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</si>
  <si>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</si>
  <si>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</si>
  <si>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</si>
  <si>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</si>
  <si>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</si>
  <si>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</si>
  <si>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</si>
  <si>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</si>
  <si>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</si>
  <si>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</si>
  <si>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</si>
  <si>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</si>
  <si>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</si>
  <si>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</si>
  <si>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</si>
  <si>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</si>
  <si>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</si>
  <si>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</si>
  <si>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</si>
  <si>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</si>
  <si>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</si>
  <si>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</si>
  <si>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</si>
  <si>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</si>
  <si>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</si>
  <si>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</si>
  <si>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</si>
  <si>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</si>
  <si>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</si>
  <si>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</si>
  <si>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</si>
  <si>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</si>
  <si>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</si>
  <si>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</si>
  <si>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</si>
  <si>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</si>
  <si>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</si>
  <si>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</si>
  <si>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</si>
  <si>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</si>
  <si>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</si>
  <si>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</si>
  <si>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</si>
  <si>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</si>
  <si>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</si>
  <si>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</si>
  <si>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</si>
  <si>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</si>
  <si>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</si>
  <si>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</si>
  <si>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</si>
  <si>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</si>
  <si>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</si>
  <si>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</si>
  <si>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</si>
  <si>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</si>
  <si>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</si>
  <si>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</si>
  <si>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</si>
  <si>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</si>
  <si>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</si>
  <si>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</si>
  <si>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</si>
  <si>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</si>
  <si>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</si>
  <si>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</si>
  <si>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</si>
  <si>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</si>
  <si>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</si>
  <si>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</si>
  <si>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</si>
  <si>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</si>
  <si>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</si>
  <si>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</si>
  <si>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</si>
  <si>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</si>
  <si>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</si>
  <si>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</si>
  <si>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</si>
  <si>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</si>
  <si>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</si>
  <si>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</si>
  <si>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</si>
  <si>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</si>
  <si>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</si>
  <si>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</si>
  <si>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</si>
  <si>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</si>
  <si>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</si>
  <si>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</si>
  <si>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</si>
  <si>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</si>
  <si>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</si>
  <si>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</si>
  <si>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</si>
  <si>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</si>
  <si>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</si>
  <si>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</si>
  <si>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</si>
  <si>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</si>
  <si>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</si>
  <si>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</si>
  <si>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</si>
  <si>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</si>
  <si>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</si>
  <si>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</si>
  <si>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</si>
  <si>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</si>
  <si>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</si>
  <si>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</si>
  <si>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</si>
  <si>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</si>
  <si>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</si>
  <si>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</si>
  <si>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</si>
  <si>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</si>
  <si>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</si>
  <si>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</si>
  <si>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</si>
  <si>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</si>
  <si>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</si>
  <si>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</si>
  <si>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</si>
  <si>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</si>
  <si>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</si>
  <si>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</si>
  <si>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</si>
  <si>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</si>
  <si>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</si>
  <si>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</si>
  <si>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</si>
  <si>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</si>
  <si>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</si>
  <si>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</si>
  <si>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</si>
  <si>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</si>
  <si>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</si>
  <si>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</si>
  <si>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</si>
  <si>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</si>
  <si>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</si>
  <si>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</si>
  <si>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</si>
  <si>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</si>
  <si>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</si>
  <si>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</si>
  <si>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</si>
  <si>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</si>
  <si>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</si>
  <si>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</si>
  <si>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</si>
  <si>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</si>
  <si>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</si>
  <si>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</si>
  <si>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</si>
  <si>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</si>
  <si>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</si>
  <si>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</si>
  <si>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</si>
  <si>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</si>
  <si>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</si>
  <si>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</si>
  <si>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</si>
  <si>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</si>
  <si>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</si>
  <si>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</si>
  <si>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</si>
  <si>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</si>
  <si>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</si>
  <si>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</si>
  <si>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</si>
  <si>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</si>
  <si>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</si>
  <si>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</si>
  <si>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</si>
  <si>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</si>
  <si>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</si>
  <si>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</si>
  <si>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</si>
  <si>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</si>
  <si>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</si>
  <si>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</si>
  <si>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</si>
  <si>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</si>
  <si>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</si>
  <si>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</si>
  <si>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</si>
  <si>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</si>
  <si>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</si>
  <si>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</si>
  <si>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</si>
  <si>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</si>
  <si>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</si>
  <si>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</si>
  <si>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</si>
  <si>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</si>
  <si>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</si>
  <si>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</si>
  <si>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</si>
  <si>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</si>
  <si>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</si>
  <si>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</si>
  <si>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</si>
  <si>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</si>
  <si>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</si>
  <si>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</si>
  <si>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</si>
  <si>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</si>
  <si>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</si>
  <si>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</si>
  <si>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</si>
  <si>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</si>
  <si>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</si>
  <si>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</si>
  <si>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</si>
  <si>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</si>
  <si>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</si>
  <si>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</si>
  <si>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</si>
  <si>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</si>
  <si>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</si>
  <si>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</si>
  <si>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</si>
  <si>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</si>
  <si>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</si>
  <si>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</si>
  <si>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</si>
  <si>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</si>
  <si>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</si>
  <si>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</si>
  <si>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</si>
  <si>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</si>
  <si>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</si>
  <si>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</si>
  <si>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</si>
  <si>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</si>
  <si>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</si>
  <si>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</si>
  <si>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</si>
  <si>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</si>
  <si>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</si>
  <si>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</si>
  <si>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</si>
  <si>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</si>
  <si>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</si>
  <si>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</si>
  <si>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</si>
  <si>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</si>
  <si>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</si>
  <si>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</si>
  <si>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</si>
  <si>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</si>
  <si>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</si>
  <si>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</si>
  <si>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</si>
  <si>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</si>
  <si>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</si>
  <si>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</si>
  <si>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</si>
  <si>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</si>
  <si>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</si>
  <si>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</si>
  <si>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</si>
  <si>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</si>
  <si>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</si>
  <si>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</si>
  <si>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</si>
  <si>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</si>
  <si>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</si>
  <si>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</si>
  <si>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</si>
  <si>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</si>
  <si>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</si>
  <si>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</si>
  <si>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</si>
  <si>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</si>
  <si>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</si>
  <si>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</si>
  <si>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</si>
  <si>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</si>
  <si>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</si>
  <si>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</si>
  <si>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</si>
  <si>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</si>
  <si>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</si>
  <si>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</si>
  <si>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</si>
  <si>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</si>
  <si>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</si>
  <si>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</si>
  <si>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</si>
  <si>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</si>
  <si>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</si>
  <si>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</si>
  <si>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</si>
  <si>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</si>
  <si>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</si>
  <si>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</si>
  <si>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</si>
  <si>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</si>
  <si>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</si>
  <si>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</si>
  <si>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</si>
  <si>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</si>
  <si>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</si>
  <si>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</si>
  <si>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</si>
  <si>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</si>
  <si>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</si>
  <si>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</si>
  <si>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</si>
  <si>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</si>
  <si>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</si>
  <si>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</si>
  <si>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</si>
  <si>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</si>
  <si>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</si>
  <si>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</si>
  <si>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</si>
  <si>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</si>
  <si>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</si>
  <si>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</si>
  <si>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</si>
  <si>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</si>
  <si>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</si>
  <si>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</si>
  <si>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</si>
  <si>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</si>
  <si>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</si>
  <si>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</si>
  <si>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</si>
  <si>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</si>
  <si>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</si>
  <si>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</si>
  <si>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</si>
  <si>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</si>
  <si>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</si>
  <si>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</si>
  <si>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</si>
  <si>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</si>
  <si>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</si>
  <si>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</si>
  <si>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</si>
  <si>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</si>
  <si>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</si>
  <si>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</si>
  <si>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</si>
  <si>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</si>
  <si>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</si>
  <si>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</si>
  <si>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</si>
  <si>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</si>
  <si>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</si>
  <si>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</si>
  <si>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</si>
  <si>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</si>
  <si>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</si>
  <si>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</si>
  <si>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</si>
  <si>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</si>
  <si>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</si>
  <si>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</si>
  <si>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</si>
  <si>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</si>
  <si>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</si>
  <si>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</si>
  <si>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</si>
  <si>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</si>
  <si>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</si>
  <si>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</si>
  <si>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</si>
  <si>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</si>
  <si>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</si>
  <si>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</si>
  <si>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</si>
  <si>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</si>
  <si>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</si>
  <si>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</si>
  <si>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</si>
  <si>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</si>
  <si>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</si>
  <si>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</si>
  <si>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</si>
  <si>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</si>
  <si>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</si>
  <si>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</si>
  <si>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</si>
  <si>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</si>
  <si>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</si>
  <si>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</si>
  <si>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</si>
  <si>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</si>
  <si>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</si>
  <si>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</si>
  <si>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</si>
  <si>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</si>
  <si>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</si>
  <si>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</si>
  <si>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</si>
  <si>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</si>
  <si>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</si>
  <si>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</si>
  <si>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</si>
  <si>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</si>
  <si>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</si>
  <si>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</si>
  <si>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</si>
  <si>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</si>
  <si>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</si>
  <si>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</si>
  <si>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</si>
  <si>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</si>
  <si>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</si>
  <si>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</si>
  <si>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</si>
  <si>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</si>
  <si>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</si>
  <si>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</si>
  <si>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</si>
  <si>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</si>
  <si>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</si>
  <si>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</si>
  <si>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</si>
  <si>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</si>
  <si>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</si>
  <si>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</si>
  <si>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</si>
  <si>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</si>
  <si>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</si>
  <si>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</si>
  <si>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</si>
  <si>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</si>
  <si>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</si>
  <si>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</si>
  <si>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</si>
  <si>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</si>
  <si>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</si>
  <si>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</si>
  <si>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</si>
  <si>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</si>
  <si>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</si>
  <si>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</si>
  <si>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</si>
  <si>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</si>
  <si>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</si>
  <si>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</si>
  <si>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</si>
  <si>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</si>
  <si>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</si>
  <si>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</si>
  <si>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</si>
  <si>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</si>
  <si>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</si>
  <si>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</si>
  <si>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</si>
  <si>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</si>
  <si>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</si>
  <si>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</si>
  <si>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</si>
  <si>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</si>
  <si>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</si>
  <si>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</si>
  <si>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</si>
  <si>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</si>
  <si>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</si>
  <si>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</si>
  <si>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</si>
  <si>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</si>
  <si>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</si>
  <si>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</si>
  <si>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</si>
  <si>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</si>
  <si>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</si>
  <si>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</si>
  <si>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</si>
  <si>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</si>
  <si>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</si>
  <si>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</si>
  <si>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</si>
  <si>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</si>
  <si>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</si>
  <si>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</si>
  <si>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</si>
  <si>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</si>
  <si>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</si>
  <si>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</si>
  <si>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</si>
  <si>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</si>
  <si>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</si>
  <si>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</si>
  <si>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</si>
  <si>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</si>
  <si>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</si>
  <si>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</si>
  <si>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</si>
  <si>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</si>
  <si>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</si>
  <si>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</si>
  <si>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</si>
  <si>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</si>
  <si>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</si>
  <si>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</si>
  <si>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</si>
  <si>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</si>
  <si>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</si>
  <si>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</si>
  <si>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</si>
  <si>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</si>
  <si>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</si>
  <si>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</si>
  <si>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</si>
  <si>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</si>
  <si>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</si>
  <si>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</si>
  <si>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</si>
  <si>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</si>
  <si>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</si>
  <si>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</si>
  <si>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</si>
  <si>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</si>
  <si>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</si>
  <si>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</si>
  <si>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</si>
  <si>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</si>
  <si>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</si>
  <si>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</si>
  <si>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</si>
  <si>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</si>
  <si>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</si>
  <si>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</si>
  <si>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</si>
  <si>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</si>
  <si>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</si>
  <si>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</si>
  <si>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</si>
  <si>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</si>
  <si>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</si>
  <si>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</si>
  <si>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</si>
  <si>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</si>
  <si>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</si>
  <si>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</si>
  <si>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</si>
  <si>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</si>
  <si>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</si>
  <si>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</si>
  <si>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</si>
  <si>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</si>
  <si>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</si>
  <si>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</si>
  <si>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</si>
  <si>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</si>
  <si>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</si>
  <si>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</si>
  <si>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</si>
  <si>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</si>
  <si>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</si>
  <si>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</si>
  <si>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</si>
  <si>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</si>
  <si>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</si>
  <si>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</si>
  <si>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</si>
  <si>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</si>
  <si>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</si>
  <si>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</si>
  <si>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</si>
  <si>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</si>
  <si>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</si>
  <si>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</si>
  <si>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</si>
  <si>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</si>
  <si>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</si>
  <si>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</si>
  <si>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</si>
  <si>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</si>
  <si>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</si>
  <si>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</si>
  <si>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</si>
  <si>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</si>
  <si>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</si>
  <si>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</si>
  <si>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</si>
  <si>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</si>
  <si>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</si>
  <si>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</si>
  <si>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</si>
  <si>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</si>
  <si>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</si>
  <si>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</si>
  <si>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</si>
  <si>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</si>
  <si>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</si>
  <si>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</si>
  <si>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</si>
  <si>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</si>
  <si>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</si>
  <si>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</si>
  <si>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</si>
  <si>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</si>
  <si>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</si>
  <si>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</si>
  <si>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</si>
  <si>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</si>
  <si>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</si>
  <si>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</si>
  <si>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</si>
  <si>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</si>
  <si>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</si>
  <si>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</si>
  <si>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</si>
  <si>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</si>
  <si>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</si>
  <si>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</si>
  <si>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</si>
  <si>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</si>
  <si>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</si>
  <si>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</si>
  <si>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</si>
  <si>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</si>
  <si>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</si>
  <si>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</si>
  <si>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</si>
  <si>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</si>
  <si>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</si>
  <si>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</si>
  <si>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</si>
  <si>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</si>
  <si>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</si>
  <si>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</si>
  <si>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</si>
  <si>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</si>
  <si>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</si>
  <si>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</si>
  <si>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</si>
  <si>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</si>
  <si>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</si>
  <si>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</si>
  <si>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</si>
  <si>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</si>
  <si>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</si>
  <si>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</si>
  <si>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</si>
  <si>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</si>
  <si>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</si>
  <si>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</si>
  <si>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</si>
  <si>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</si>
  <si>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</si>
  <si>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</si>
  <si>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</si>
  <si>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</si>
  <si>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</si>
  <si>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</si>
  <si>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</si>
  <si>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</si>
  <si>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</si>
  <si>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</si>
  <si>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</si>
  <si>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</si>
  <si>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</si>
  <si>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</si>
  <si>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</si>
  <si>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</si>
  <si>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</si>
  <si>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</si>
  <si>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</si>
  <si>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</si>
  <si>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</si>
  <si>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</si>
  <si>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</si>
  <si>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</si>
  <si>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</si>
  <si>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</si>
  <si>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</si>
  <si>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</si>
  <si>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</si>
  <si>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</si>
  <si>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</si>
  <si>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</si>
  <si>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</si>
  <si>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</si>
  <si>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</si>
  <si>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</si>
  <si>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</si>
  <si>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</si>
  <si>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</si>
  <si>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</si>
  <si>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</si>
  <si>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</si>
  <si>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</si>
  <si>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</si>
  <si>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</si>
  <si>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</si>
  <si>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</si>
  <si>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</si>
  <si>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</si>
  <si>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</si>
  <si>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</si>
  <si>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</si>
  <si>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</si>
  <si>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</si>
  <si>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</si>
  <si>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</si>
  <si>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</si>
  <si>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</si>
  <si>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</si>
  <si>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</si>
  <si>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</si>
  <si>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</si>
  <si>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</si>
  <si>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</si>
  <si>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</si>
  <si>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</si>
  <si>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</si>
  <si>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</si>
  <si>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</si>
  <si>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</si>
  <si>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</si>
  <si>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</si>
  <si>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</si>
  <si>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</si>
  <si>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</si>
  <si>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</si>
  <si>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</si>
  <si>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</si>
  <si>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</si>
  <si>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</si>
  <si>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</si>
  <si>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</si>
  <si>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</si>
  <si>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</si>
  <si>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</si>
  <si>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</si>
  <si>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</si>
  <si>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</si>
  <si>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</si>
  <si>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</si>
  <si>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</si>
  <si>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</si>
  <si>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</si>
  <si>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</si>
  <si>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</si>
  <si>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</si>
  <si>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</si>
  <si>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</si>
  <si>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</si>
  <si>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</si>
  <si>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</si>
  <si>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</si>
  <si>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</si>
  <si>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</si>
  <si>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</si>
  <si>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</si>
  <si>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</si>
  <si>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</si>
  <si>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</si>
  <si>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</si>
  <si>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</si>
  <si>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</si>
  <si>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</si>
  <si>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</si>
  <si>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</si>
  <si>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</si>
  <si>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</si>
  <si>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</si>
  <si>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</si>
  <si>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</si>
  <si>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</si>
  <si>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</si>
  <si>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</si>
  <si>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</si>
  <si>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</si>
  <si>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</si>
  <si>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</si>
  <si>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</si>
  <si>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</si>
  <si>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</si>
  <si>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</si>
  <si>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</si>
  <si>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</si>
  <si>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</si>
  <si>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</si>
  <si>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</si>
  <si>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</si>
  <si>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</si>
  <si>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</si>
  <si>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</si>
  <si>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</si>
  <si>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</si>
  <si>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</si>
  <si>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</si>
  <si>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</si>
  <si>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</si>
  <si>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</si>
  <si>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</si>
  <si>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</si>
  <si>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</si>
  <si>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</si>
  <si>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</si>
  <si>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</si>
  <si>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</si>
  <si>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</si>
  <si>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</si>
  <si>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</si>
  <si>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</si>
  <si>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</si>
  <si>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</si>
  <si>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</si>
  <si>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</si>
  <si>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</si>
  <si>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</si>
  <si>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</si>
  <si>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</si>
  <si>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</si>
  <si>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</si>
  <si>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</si>
  <si>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</si>
  <si>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</si>
  <si>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</si>
  <si>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</si>
  <si>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</si>
  <si>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</si>
  <si>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</si>
  <si>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</si>
  <si>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</si>
  <si>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</si>
  <si>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</si>
  <si>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</si>
  <si>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</si>
  <si>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</si>
  <si>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</si>
  <si>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</si>
  <si>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</si>
  <si>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</si>
  <si>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</si>
  <si>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</si>
  <si>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</si>
  <si>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</si>
  <si>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</si>
  <si>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</si>
  <si>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</si>
  <si>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</si>
  <si>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</si>
  <si>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</si>
  <si>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</si>
  <si>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</si>
  <si>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</si>
  <si>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</si>
  <si>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</si>
  <si>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</si>
  <si>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</si>
  <si>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</si>
  <si>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</si>
  <si>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</si>
  <si>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</si>
  <si>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</si>
  <si>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</si>
  <si>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</si>
  <si>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</si>
  <si>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</si>
  <si>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</si>
  <si>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</si>
  <si>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</si>
  <si>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</si>
  <si>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</si>
  <si>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</si>
  <si>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</si>
  <si>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</si>
  <si>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</si>
  <si>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</si>
  <si>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</si>
  <si>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</si>
  <si>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</si>
  <si>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</si>
  <si>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</si>
  <si>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</si>
  <si>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</si>
  <si>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</si>
  <si>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</si>
  <si>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</si>
  <si>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</si>
  <si>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</si>
  <si>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</si>
  <si>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</si>
  <si>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</si>
  <si>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</si>
  <si>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</si>
  <si>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</si>
  <si>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</si>
  <si>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</si>
  <si>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</si>
  <si>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</si>
  <si>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</si>
  <si>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</si>
  <si>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</si>
  <si>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</si>
  <si>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</si>
  <si>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</si>
  <si>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</si>
  <si>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</si>
  <si>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</si>
  <si>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</si>
  <si>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</si>
  <si>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</si>
  <si>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</si>
  <si>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</si>
  <si>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</si>
  <si>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</si>
  <si>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</si>
  <si>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</si>
  <si>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</si>
  <si>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</si>
  <si>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</si>
  <si>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</si>
  <si>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</si>
  <si>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</si>
  <si>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</si>
  <si>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</si>
  <si>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</si>
  <si>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</si>
  <si>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</si>
  <si>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</si>
  <si>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</si>
  <si>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</si>
  <si>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</si>
  <si>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</si>
  <si>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</si>
  <si>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</si>
  <si>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</si>
  <si>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</si>
  <si>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</si>
  <si>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</si>
  <si>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</si>
  <si>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</si>
  <si>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</si>
  <si>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</si>
  <si>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</si>
  <si>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</si>
  <si>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</si>
  <si>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</si>
  <si>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</si>
  <si>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</si>
  <si>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</si>
  <si>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</si>
  <si>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</si>
  <si>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</si>
  <si>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</si>
  <si>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</si>
  <si>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</si>
  <si>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</si>
  <si>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</si>
  <si>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</si>
  <si>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</si>
  <si>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</si>
  <si>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</si>
  <si>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</si>
  <si>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</si>
  <si>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</si>
  <si>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</si>
  <si>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</si>
  <si>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</si>
  <si>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</si>
  <si>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</si>
  <si>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</si>
  <si>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</si>
  <si>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</si>
  <si>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</si>
  <si>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</si>
  <si>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</si>
  <si>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</si>
  <si>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</si>
  <si>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</si>
  <si>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</si>
  <si>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</si>
  <si>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</si>
  <si>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</si>
  <si>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</si>
  <si>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</si>
  <si>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</si>
  <si>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</si>
  <si>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</si>
  <si>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</si>
  <si>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</si>
  <si>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</si>
  <si>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</si>
  <si>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</si>
  <si>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</si>
  <si>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</si>
  <si>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</si>
  <si>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</si>
  <si>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</si>
  <si>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</si>
  <si>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</si>
  <si>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</si>
  <si>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</si>
  <si>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</si>
  <si>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</si>
  <si>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</si>
  <si>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</si>
  <si>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</si>
  <si>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</si>
  <si>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</si>
  <si>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</si>
  <si>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</si>
  <si>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</si>
  <si>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</si>
  <si>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</si>
  <si>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</si>
  <si>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</si>
  <si>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</si>
  <si>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</si>
  <si>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</si>
  <si>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</si>
  <si>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</si>
  <si>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</si>
  <si>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</si>
  <si>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</si>
  <si>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</si>
  <si>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</si>
  <si>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</si>
  <si>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</si>
  <si>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</si>
  <si>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</si>
  <si>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</si>
  <si>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</si>
  <si>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</si>
  <si>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</si>
  <si>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</si>
  <si>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</si>
  <si>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</si>
  <si>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</si>
  <si>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</si>
  <si>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</si>
  <si>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</si>
  <si>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</si>
  <si>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</si>
  <si>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</si>
  <si>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</si>
  <si>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</si>
  <si>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</si>
  <si>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</si>
  <si>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</si>
  <si>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</si>
  <si>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</si>
  <si>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</si>
  <si>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</si>
  <si>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</si>
  <si>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</si>
  <si>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</si>
  <si>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</si>
  <si>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</si>
  <si>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</si>
  <si>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</si>
  <si>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</si>
  <si>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</si>
  <si>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</si>
  <si>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</si>
  <si>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</si>
  <si>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</si>
  <si>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</si>
  <si>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</si>
  <si>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</si>
  <si>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</si>
  <si>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</si>
  <si>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</si>
  <si>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</si>
  <si>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</si>
  <si>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</si>
  <si>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</si>
  <si>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</si>
  <si>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</si>
  <si>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</si>
  <si>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</si>
  <si>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</si>
  <si>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</si>
  <si>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</si>
  <si>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</si>
  <si>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</si>
  <si>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</si>
  <si>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</si>
  <si>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</si>
  <si>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</si>
  <si>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</si>
  <si>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</si>
  <si>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</si>
  <si>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</si>
  <si>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</si>
  <si>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</si>
  <si>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</si>
  <si>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</si>
  <si>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</si>
  <si>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</si>
  <si>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</si>
  <si>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</si>
  <si>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</si>
  <si>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</si>
  <si>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</si>
  <si>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</si>
  <si>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</si>
  <si>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</si>
  <si>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</si>
  <si>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</si>
  <si>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</si>
  <si>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</si>
  <si>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</si>
  <si>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</si>
  <si>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</si>
  <si>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</si>
  <si>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</si>
  <si>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</si>
  <si>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</si>
  <si>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</si>
  <si>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</si>
  <si>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</si>
  <si>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</si>
  <si>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</si>
  <si>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</si>
  <si>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</si>
  <si>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</si>
  <si>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</si>
  <si>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</si>
  <si>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</si>
  <si>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</si>
  <si>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</si>
  <si>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</si>
  <si>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</si>
  <si>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</si>
  <si>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</si>
  <si>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</si>
  <si>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</si>
  <si>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</si>
  <si>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</si>
  <si>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</si>
  <si>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</si>
  <si>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</si>
  <si>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</si>
  <si>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</si>
  <si>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</si>
  <si>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</si>
  <si>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</si>
  <si>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</si>
  <si>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</si>
  <si>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</si>
  <si>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</si>
  <si>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</si>
  <si>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</si>
  <si>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</si>
  <si>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</si>
  <si>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</si>
  <si>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</si>
  <si>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</si>
  <si>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</si>
  <si>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</si>
  <si>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</si>
  <si>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</si>
  <si>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</si>
  <si>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</si>
  <si>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</si>
  <si>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</si>
  <si>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</si>
  <si>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</si>
  <si>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</si>
  <si>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</si>
  <si>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</si>
  <si>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</si>
  <si>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</si>
  <si>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</si>
  <si>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</si>
  <si>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</si>
  <si>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</si>
  <si>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</si>
  <si>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</si>
  <si>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</si>
  <si>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</si>
  <si>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</si>
  <si>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</si>
  <si>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</si>
  <si>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</si>
  <si>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</si>
  <si>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</si>
  <si>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</si>
  <si>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</si>
  <si>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</si>
  <si>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</si>
  <si>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</si>
  <si>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</si>
  <si>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</si>
  <si>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</si>
  <si>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</si>
  <si>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</si>
  <si>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</si>
  <si>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</si>
  <si>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</si>
  <si>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</si>
  <si>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</si>
  <si>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</si>
  <si>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</si>
  <si>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</si>
  <si>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</si>
  <si>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</si>
  <si>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</si>
  <si>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</si>
  <si>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</si>
  <si>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</si>
  <si>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</si>
  <si>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</si>
  <si>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</si>
  <si>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</si>
  <si>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</si>
  <si>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</si>
  <si>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</si>
  <si>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</si>
  <si>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</si>
  <si>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</si>
  <si>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</si>
  <si>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</si>
  <si>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</si>
  <si>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</si>
  <si>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</si>
  <si>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</si>
  <si>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</si>
  <si>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</si>
  <si>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</si>
  <si>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</si>
  <si>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</si>
  <si>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</si>
  <si>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</si>
  <si>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</si>
  <si>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</si>
  <si>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</si>
  <si>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</si>
  <si>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</si>
  <si>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</si>
  <si>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</si>
  <si>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</si>
  <si>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</si>
  <si>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</si>
  <si>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</si>
  <si>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</si>
  <si>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</si>
  <si>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</si>
  <si>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</si>
  <si>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</si>
  <si>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</si>
  <si>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</si>
  <si>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</si>
  <si>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</si>
  <si>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</si>
  <si>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</si>
  <si>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</si>
  <si>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</si>
  <si>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</si>
  <si>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</si>
  <si>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</si>
  <si>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</si>
  <si>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</si>
  <si>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</si>
  <si>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</si>
  <si>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</si>
  <si>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</si>
  <si>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</si>
  <si>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</si>
  <si>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</si>
  <si>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</si>
  <si>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</si>
  <si>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</si>
  <si>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</si>
  <si>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</si>
  <si>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</si>
  <si>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</si>
  <si>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</si>
  <si>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</si>
  <si>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</si>
  <si>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</si>
  <si>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</si>
  <si>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</si>
  <si>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</si>
  <si>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</si>
  <si>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</si>
  <si>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</si>
  <si>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</si>
  <si>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</si>
  <si>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</si>
  <si>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</si>
  <si>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</si>
  <si>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</si>
  <si>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</si>
  <si>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</si>
  <si>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</si>
  <si>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</si>
  <si>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</si>
  <si>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</si>
  <si>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</si>
  <si>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</si>
  <si>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</si>
  <si>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</si>
  <si>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</si>
  <si>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</si>
  <si>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</si>
  <si>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</si>
  <si>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</si>
  <si>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</si>
  <si>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</si>
  <si>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</si>
  <si>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</si>
  <si>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</si>
  <si>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</si>
  <si>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</si>
  <si>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</si>
  <si>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</si>
  <si>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</si>
  <si>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</si>
  <si>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</si>
  <si>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</si>
  <si>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</si>
  <si>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</si>
  <si>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</si>
  <si>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</si>
  <si>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</si>
  <si>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</si>
  <si>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</si>
  <si>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</si>
  <si>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</si>
  <si>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</si>
  <si>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</si>
  <si>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</si>
  <si>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</si>
  <si>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</si>
  <si>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</si>
  <si>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</si>
  <si>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</si>
  <si>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</si>
  <si>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</si>
  <si>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</si>
  <si>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</si>
  <si>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</si>
  <si>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</si>
  <si>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</si>
  <si>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</si>
  <si>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</si>
  <si>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</si>
  <si>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</si>
  <si>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</si>
  <si>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</si>
  <si>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</si>
  <si>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</si>
  <si>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</si>
  <si>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</si>
  <si>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</si>
  <si>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</si>
  <si>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</si>
  <si>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</si>
  <si>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</si>
  <si>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</si>
  <si>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</si>
  <si>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</si>
  <si>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</si>
  <si>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</si>
  <si>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</si>
  <si>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</si>
  <si>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</si>
  <si>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</si>
  <si>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</si>
  <si>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</si>
  <si>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</si>
  <si>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</si>
  <si>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</si>
  <si>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</si>
  <si>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</si>
  <si>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</si>
  <si>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</si>
  <si>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</si>
  <si>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</si>
  <si>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</si>
  <si>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</si>
  <si>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</si>
  <si>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</si>
  <si>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</si>
  <si>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</si>
  <si>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</si>
  <si>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</si>
  <si>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</si>
  <si>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</si>
  <si>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</si>
  <si>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</si>
  <si>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</si>
  <si>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</si>
  <si>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</si>
  <si>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</si>
  <si>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</si>
  <si>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</si>
  <si>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</si>
  <si>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</si>
  <si>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</si>
  <si>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</si>
  <si>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</si>
  <si>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</si>
  <si>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</si>
  <si>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</si>
  <si>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</si>
  <si>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</si>
  <si>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</si>
  <si>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</si>
  <si>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</si>
  <si>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</si>
  <si>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</si>
  <si>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</si>
  <si>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</si>
  <si>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</si>
  <si>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</si>
  <si>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</si>
  <si>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</si>
  <si>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</si>
  <si>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</si>
  <si>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</si>
  <si>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</si>
  <si>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</si>
  <si>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</si>
  <si>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</si>
  <si>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</si>
  <si>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</si>
  <si>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</si>
  <si>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</si>
  <si>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</si>
  <si>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</si>
  <si>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</si>
  <si>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</si>
  <si>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</si>
  <si>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</si>
  <si>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</si>
  <si>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</si>
  <si>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</si>
  <si>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</si>
  <si>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</si>
  <si>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</si>
  <si>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</si>
  <si>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</si>
  <si>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</si>
  <si>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</si>
  <si>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</si>
  <si>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</si>
  <si>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</si>
  <si>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</si>
  <si>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</si>
  <si>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</si>
  <si>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</si>
  <si>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</si>
  <si>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</si>
  <si>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</si>
  <si>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</si>
  <si>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</si>
  <si>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</si>
  <si>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</si>
  <si>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</si>
  <si>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</si>
  <si>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</si>
  <si>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</si>
  <si>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</si>
  <si>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</si>
  <si>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</si>
  <si>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</si>
  <si>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</si>
  <si>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</si>
  <si>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</si>
  <si>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</si>
  <si>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</si>
  <si>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</si>
  <si>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</si>
  <si>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</si>
  <si>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</si>
  <si>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</si>
  <si>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</si>
  <si>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</si>
  <si>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</si>
  <si>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</si>
  <si>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</si>
  <si>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</si>
  <si>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</si>
  <si>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</si>
  <si>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</si>
  <si>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</si>
  <si>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</si>
  <si>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</si>
  <si>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</si>
  <si>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</si>
  <si>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</si>
  <si>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</si>
  <si>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</si>
  <si>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</si>
  <si>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</si>
  <si>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</si>
  <si>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</si>
  <si>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</si>
  <si>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</si>
  <si>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</si>
  <si>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</si>
  <si>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</si>
  <si>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</si>
  <si>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</si>
  <si>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</si>
  <si>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</si>
  <si>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</si>
  <si>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</si>
  <si>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</si>
  <si>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</si>
  <si>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</si>
  <si>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</si>
  <si>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</si>
  <si>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</si>
  <si>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</si>
  <si>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</si>
  <si>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</si>
  <si>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</si>
  <si>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</si>
  <si>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</si>
  <si>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</si>
  <si>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</si>
  <si>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</si>
  <si>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</si>
  <si>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</si>
  <si>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</si>
  <si>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</si>
  <si>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</si>
  <si>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</si>
  <si>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</si>
  <si>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</si>
  <si>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</si>
  <si>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</si>
  <si>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</si>
  <si>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</si>
  <si>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</si>
  <si>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</si>
  <si>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</si>
  <si>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</si>
  <si>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</si>
  <si>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</si>
  <si>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</si>
  <si>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</si>
  <si>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</si>
  <si>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</si>
  <si>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</si>
  <si>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</si>
  <si>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</si>
  <si>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</si>
  <si>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</si>
  <si>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</si>
  <si>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</si>
  <si>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</si>
  <si>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</si>
  <si>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</si>
  <si>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</si>
  <si>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</si>
  <si>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</si>
  <si>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</si>
  <si>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</si>
  <si>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</si>
  <si>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</si>
  <si>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</si>
  <si>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</si>
  <si>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</si>
  <si>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</si>
  <si>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</si>
  <si>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</si>
  <si>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</si>
  <si>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</si>
  <si>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</si>
  <si>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</si>
  <si>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</si>
  <si>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</si>
  <si>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</si>
  <si>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</si>
  <si>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</si>
  <si>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</si>
  <si>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</si>
  <si>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</si>
  <si>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</si>
  <si>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</si>
  <si>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</si>
  <si>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</si>
  <si>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</si>
  <si>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</si>
  <si>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</si>
  <si>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</si>
  <si>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</si>
  <si>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</si>
  <si>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</si>
  <si>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</si>
  <si>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</si>
  <si>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</si>
  <si>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</si>
  <si>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</si>
  <si>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</si>
  <si>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</si>
  <si>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</si>
  <si>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</si>
  <si>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</si>
  <si>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</si>
  <si>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</si>
  <si>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</si>
  <si>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</si>
  <si>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</si>
  <si>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</si>
  <si>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</si>
  <si>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</si>
  <si>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</si>
  <si>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</si>
  <si>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</si>
  <si>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</si>
  <si>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</si>
  <si>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</si>
  <si>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</si>
  <si>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</si>
  <si>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</si>
  <si>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</si>
  <si>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</si>
  <si>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</si>
  <si>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</si>
  <si>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</si>
  <si>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</si>
  <si>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</si>
  <si>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</si>
  <si>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</si>
  <si>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</si>
  <si>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</si>
  <si>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</si>
  <si>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</si>
  <si>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</si>
  <si>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</si>
  <si>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</si>
  <si>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</si>
  <si>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</si>
  <si>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</si>
  <si>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</si>
  <si>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</si>
  <si>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</si>
  <si>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</si>
  <si>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</si>
  <si>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</si>
  <si>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</si>
  <si>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</si>
  <si>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</si>
  <si>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</si>
  <si>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</si>
  <si>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</si>
  <si>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</si>
  <si>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</si>
  <si>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</si>
  <si>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</si>
  <si>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</si>
  <si>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</si>
  <si>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</si>
  <si>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</si>
  <si>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</si>
  <si>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</si>
  <si>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</si>
  <si>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</si>
  <si>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</si>
  <si>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</si>
  <si>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</si>
  <si>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</si>
  <si>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</si>
  <si>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</si>
  <si>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</si>
  <si>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</si>
  <si>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</si>
  <si>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</si>
  <si>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</si>
  <si>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</si>
  <si>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</si>
  <si>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</si>
  <si>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</si>
  <si>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</si>
  <si>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</si>
  <si>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</si>
  <si>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</si>
  <si>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</si>
  <si>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</si>
  <si>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</si>
  <si>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</si>
  <si>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</si>
  <si>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</si>
  <si>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</si>
  <si>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</si>
  <si>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</si>
  <si>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</si>
  <si>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</si>
  <si>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</si>
  <si>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</si>
  <si>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</si>
  <si>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</si>
  <si>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</si>
  <si>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</si>
  <si>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</si>
  <si>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</si>
  <si>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</si>
  <si>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</si>
  <si>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</si>
  <si>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</si>
  <si>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</si>
  <si>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</si>
  <si>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</si>
  <si>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</si>
  <si>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</si>
  <si>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</si>
  <si>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</si>
  <si>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</si>
  <si>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</si>
  <si>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</si>
  <si>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</si>
  <si>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</si>
  <si>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</si>
  <si>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</si>
  <si>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</si>
  <si>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</si>
  <si>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</si>
  <si>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</si>
  <si>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</si>
  <si>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</si>
  <si>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</si>
  <si>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</si>
  <si>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</si>
  <si>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</si>
  <si>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</si>
  <si>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</si>
  <si>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</si>
  <si>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</si>
  <si>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</si>
  <si>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</si>
  <si>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</si>
  <si>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</si>
  <si>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</si>
  <si>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</si>
  <si>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</si>
  <si>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</si>
  <si>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</si>
  <si>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</si>
  <si>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</si>
  <si>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</si>
  <si>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</si>
  <si>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</si>
  <si>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</si>
  <si>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</si>
  <si>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</si>
  <si>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</si>
  <si>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</si>
  <si>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</si>
  <si>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</si>
  <si>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</si>
  <si>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</si>
  <si>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</si>
  <si>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</si>
  <si>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</si>
  <si>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</si>
  <si>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</si>
  <si>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</si>
  <si>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</si>
  <si>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</si>
  <si>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</si>
  <si>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</si>
  <si>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</si>
  <si>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</si>
  <si>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</si>
  <si>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</si>
  <si>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</si>
  <si>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</si>
  <si>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</si>
  <si>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</si>
  <si>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</si>
  <si>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</si>
  <si>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</si>
  <si>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</si>
  <si>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</si>
  <si>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</si>
  <si>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</si>
  <si>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</si>
  <si>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</si>
  <si>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</si>
  <si>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</si>
  <si>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</si>
  <si>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</si>
  <si>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</si>
  <si>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</si>
  <si>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</si>
  <si>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</si>
  <si>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</si>
  <si>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</si>
  <si>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</si>
  <si>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</si>
  <si>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</si>
  <si>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</si>
  <si>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</si>
  <si>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</si>
  <si>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</si>
  <si>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</si>
  <si>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</si>
  <si>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</si>
  <si>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</si>
  <si>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</si>
  <si>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</si>
  <si>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</si>
  <si>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</si>
  <si>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</si>
  <si>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</si>
  <si>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</si>
  <si>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</si>
  <si>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</si>
  <si>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</si>
  <si>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</si>
  <si>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</si>
  <si>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</si>
  <si>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</si>
  <si>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</si>
  <si>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</si>
  <si>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</si>
  <si>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</si>
  <si>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</si>
  <si>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</si>
  <si>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</si>
  <si>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</si>
  <si>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</si>
  <si>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</si>
  <si>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</si>
  <si>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</si>
  <si>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</si>
  <si>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</si>
  <si>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</si>
  <si>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</si>
  <si>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</si>
  <si>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</si>
  <si>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</si>
  <si>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</si>
  <si>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</si>
  <si>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</si>
  <si>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</si>
  <si>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</si>
  <si>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</si>
  <si>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</si>
  <si>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</si>
  <si>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</si>
  <si>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</si>
  <si>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</si>
  <si>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</si>
  <si>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</si>
  <si>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</si>
  <si>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</si>
  <si>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</si>
  <si>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</si>
  <si>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</si>
  <si>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</si>
  <si>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</si>
  <si>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</si>
  <si>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</si>
  <si>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</si>
  <si>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</si>
  <si>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</si>
  <si>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</si>
  <si>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</si>
  <si>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</si>
  <si>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</si>
  <si>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</si>
  <si>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</si>
  <si>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</si>
  <si>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</si>
  <si>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</si>
  <si>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</si>
  <si>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</si>
  <si>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</si>
  <si>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</si>
  <si>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</si>
  <si>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</si>
  <si>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</si>
  <si>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</si>
  <si>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</si>
  <si>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</si>
  <si>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</si>
  <si>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</si>
  <si>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</si>
  <si>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</si>
  <si>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</si>
  <si>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</si>
  <si>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</si>
  <si>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</si>
  <si>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</si>
  <si>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</si>
  <si>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</si>
  <si>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</si>
  <si>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</si>
  <si>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</si>
  <si>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</si>
  <si>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</si>
  <si>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</si>
  <si>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</si>
  <si>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</si>
  <si>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</si>
  <si>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</si>
  <si>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</si>
  <si>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</si>
  <si>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</si>
  <si>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</si>
  <si>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</si>
  <si>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</si>
  <si>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</si>
  <si>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</si>
  <si>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</si>
  <si>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</si>
  <si>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</si>
  <si>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</si>
  <si>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</si>
  <si>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</si>
  <si>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</si>
  <si>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</si>
  <si>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</si>
  <si>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</si>
  <si>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</si>
  <si>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</si>
  <si>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</si>
  <si>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</si>
  <si>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</si>
  <si>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</si>
  <si>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</si>
  <si>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</si>
  <si>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</si>
  <si>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</si>
  <si>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</si>
  <si>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</si>
  <si>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</si>
  <si>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</si>
  <si>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</si>
  <si>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</si>
  <si>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</si>
  <si>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</si>
  <si>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</si>
  <si>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</si>
  <si>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</si>
  <si>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</si>
  <si>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</si>
  <si>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</si>
  <si>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</si>
  <si>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</si>
  <si>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</si>
  <si>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</si>
  <si>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</si>
  <si>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</si>
  <si>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</si>
  <si>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</si>
  <si>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</si>
  <si>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</si>
  <si>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</si>
  <si>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</si>
  <si>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</si>
  <si>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</si>
  <si>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</si>
  <si>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</si>
  <si>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</si>
  <si>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</si>
  <si>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</si>
  <si>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</si>
  <si>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</si>
  <si>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</si>
  <si>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</si>
  <si>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</si>
  <si>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</si>
  <si>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</si>
  <si>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</si>
  <si>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</si>
  <si>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</si>
  <si>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</si>
  <si>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</si>
  <si>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</si>
  <si>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</si>
  <si>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</si>
  <si>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</si>
  <si>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</si>
  <si>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</si>
  <si>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</si>
  <si>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</si>
  <si>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</si>
  <si>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</si>
  <si>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</si>
  <si>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</si>
  <si>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</si>
  <si>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</si>
  <si>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</si>
  <si>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</si>
  <si>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</si>
  <si>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</si>
  <si>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</si>
  <si>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</si>
  <si>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</si>
  <si>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</si>
  <si>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</si>
  <si>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</si>
  <si>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</si>
  <si>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</si>
  <si>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</si>
  <si>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</si>
  <si>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</si>
  <si>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</si>
  <si>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</si>
  <si>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</si>
  <si>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</si>
  <si>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</si>
  <si>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</si>
  <si>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</si>
  <si>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</si>
  <si>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</si>
  <si>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</si>
  <si>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</si>
  <si>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</si>
  <si>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</si>
  <si>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</si>
  <si>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</si>
  <si>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</si>
  <si>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</si>
  <si>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</si>
  <si>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</si>
  <si>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</si>
  <si>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</si>
  <si>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</si>
  <si>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</si>
  <si>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</si>
  <si>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</si>
  <si>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</si>
  <si>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</si>
  <si>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</si>
  <si>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</si>
  <si>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</si>
  <si>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</si>
  <si>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</si>
  <si>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</si>
  <si>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</si>
  <si>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</si>
  <si>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</si>
  <si>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</si>
  <si>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</si>
  <si>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</si>
  <si>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</si>
  <si>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</si>
  <si>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</si>
  <si>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</si>
  <si>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</si>
  <si>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</si>
  <si>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</si>
  <si>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</si>
  <si>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</si>
  <si>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</si>
  <si>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</si>
  <si>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</si>
  <si>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</si>
  <si>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</si>
  <si>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</si>
  <si>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</si>
  <si>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</si>
  <si>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</si>
  <si>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</si>
  <si>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</si>
  <si>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</si>
  <si>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</si>
  <si>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</si>
  <si>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</si>
  <si>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</si>
  <si>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</si>
  <si>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</si>
  <si>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</si>
  <si>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</si>
  <si>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</si>
  <si>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</si>
  <si>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</si>
  <si>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</si>
  <si>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</si>
  <si>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</si>
  <si>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</si>
  <si>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</si>
  <si>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</si>
  <si>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</si>
  <si>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</si>
  <si>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</si>
  <si>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</si>
  <si>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</si>
  <si>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</si>
  <si>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</si>
  <si>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</si>
  <si>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</si>
  <si>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</si>
  <si>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</si>
  <si>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</si>
  <si>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</si>
  <si>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</si>
  <si>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</si>
  <si>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</si>
  <si>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</si>
  <si>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</si>
  <si>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</si>
  <si>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</si>
  <si>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</si>
  <si>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</si>
  <si>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</si>
  <si>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</si>
  <si>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</si>
  <si>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</si>
  <si>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</si>
  <si>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</si>
  <si>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</si>
  <si>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</si>
  <si>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</si>
  <si>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</si>
  <si>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</si>
  <si>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</si>
  <si>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</si>
  <si>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</si>
  <si>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</si>
  <si>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</si>
  <si>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</si>
  <si>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</si>
  <si>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</si>
  <si>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</si>
  <si>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</si>
  <si>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</si>
  <si>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</si>
  <si>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</si>
  <si>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</si>
  <si>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</si>
  <si>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</si>
  <si>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</si>
  <si>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</si>
  <si>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</si>
  <si>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</si>
  <si>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</si>
  <si>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</si>
  <si>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</si>
  <si>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</si>
  <si>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</si>
  <si>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</si>
  <si>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</si>
  <si>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</si>
  <si>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</si>
  <si>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</si>
  <si>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</si>
  <si>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</si>
  <si>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</si>
  <si>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</si>
  <si>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</si>
  <si>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</si>
  <si>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</si>
  <si>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</si>
  <si>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</si>
  <si>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</si>
  <si>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</si>
  <si>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</si>
  <si>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</si>
  <si>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</si>
  <si>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</si>
  <si>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</si>
  <si>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</si>
  <si>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</si>
  <si>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</si>
  <si>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</si>
  <si>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</si>
  <si>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</si>
  <si>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</si>
  <si>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</si>
  <si>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</si>
  <si>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</si>
  <si>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</si>
  <si>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</si>
  <si>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</si>
  <si>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</si>
  <si>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</si>
  <si>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</si>
  <si>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</si>
  <si>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</si>
  <si>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</si>
  <si>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</si>
  <si>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</si>
  <si>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</si>
  <si>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</si>
  <si>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</si>
  <si>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</si>
  <si>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</si>
  <si>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</si>
  <si>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</si>
  <si>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</si>
  <si>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</si>
  <si>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</si>
  <si>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</si>
  <si>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</si>
  <si>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</si>
  <si>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</si>
  <si>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</si>
  <si>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</si>
  <si>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</si>
  <si>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</si>
  <si>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</si>
  <si>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</si>
  <si>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</si>
  <si>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</si>
  <si>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</si>
  <si>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</si>
  <si>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</si>
  <si>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</si>
  <si>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</si>
  <si>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</si>
  <si>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</si>
  <si>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</si>
  <si>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</si>
  <si>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</si>
  <si>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</si>
  <si>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</si>
  <si>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</si>
  <si>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</si>
  <si>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</si>
  <si>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</si>
  <si>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</si>
  <si>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</si>
  <si>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</si>
  <si>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</si>
  <si>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</si>
  <si>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</si>
  <si>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</si>
  <si>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</si>
  <si>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</si>
  <si>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</si>
  <si>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</si>
  <si>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</si>
  <si>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</si>
  <si>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</si>
  <si>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</si>
  <si>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</si>
  <si>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</si>
  <si>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</si>
  <si>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</si>
  <si>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</si>
  <si>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</si>
  <si>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</si>
  <si>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</si>
  <si>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</si>
  <si>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</si>
  <si>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</si>
  <si>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</si>
  <si>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</si>
  <si>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</si>
  <si>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</si>
  <si>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</si>
  <si>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</si>
  <si>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</si>
  <si>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</si>
  <si>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</si>
  <si>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</si>
  <si>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</si>
  <si>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</si>
  <si>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</si>
  <si>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</si>
  <si>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</si>
  <si>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</si>
  <si>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</si>
  <si>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</si>
  <si>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</si>
  <si>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</si>
  <si>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</si>
  <si>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</si>
  <si>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</si>
  <si>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</si>
  <si>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</si>
  <si>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</si>
  <si>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</si>
  <si>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</si>
  <si>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</si>
  <si>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</si>
  <si>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</si>
  <si>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</si>
  <si>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</si>
  <si>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</si>
  <si>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</si>
  <si>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</si>
  <si>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</si>
  <si>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</si>
  <si>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</si>
  <si>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</si>
  <si>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</si>
  <si>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</si>
  <si>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</si>
  <si>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</si>
  <si>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</si>
  <si>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</si>
  <si>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</si>
  <si>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</si>
  <si>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</si>
  <si>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</si>
  <si>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</si>
  <si>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</si>
  <si>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</si>
  <si>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</si>
  <si>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</si>
  <si>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</si>
  <si>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</si>
  <si>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</si>
  <si>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</si>
  <si>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</si>
  <si>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</si>
  <si>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</si>
  <si>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</si>
  <si>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</si>
  <si>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</si>
  <si>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</si>
  <si>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</si>
  <si>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</si>
  <si>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</si>
  <si>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</si>
  <si>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</si>
  <si>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</si>
  <si>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</si>
  <si>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</si>
  <si>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</si>
  <si>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</si>
  <si>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</si>
  <si>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</si>
  <si>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</si>
  <si>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</si>
  <si>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</si>
  <si>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</si>
  <si>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</si>
  <si>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</si>
  <si>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</si>
  <si>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</si>
  <si>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</si>
  <si>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</si>
  <si>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</si>
  <si>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</si>
  <si>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</si>
  <si>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</si>
  <si>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</si>
  <si>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</si>
  <si>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</si>
  <si>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</si>
  <si>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</si>
  <si>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</si>
  <si>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</si>
  <si>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</si>
  <si>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</si>
  <si>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</si>
  <si>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</si>
  <si>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</si>
  <si>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</si>
  <si>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</si>
  <si>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</si>
  <si>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</si>
  <si>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</si>
  <si>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</si>
  <si>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</si>
  <si>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</si>
  <si>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</si>
  <si>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</si>
  <si>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</si>
  <si>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</si>
  <si>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</si>
  <si>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</si>
  <si>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</si>
  <si>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</si>
  <si>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</si>
  <si>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</si>
  <si>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</si>
  <si>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</si>
  <si>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</si>
  <si>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</si>
  <si>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</si>
  <si>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</si>
  <si>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</si>
  <si>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</si>
  <si>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</si>
  <si>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</si>
  <si>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</si>
  <si>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</si>
  <si>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</si>
  <si>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</si>
  <si>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</si>
  <si>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</si>
  <si>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</si>
  <si>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</si>
  <si>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</si>
  <si>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</si>
  <si>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</si>
  <si>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</si>
  <si>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</si>
  <si>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</si>
  <si>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</si>
  <si>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</si>
  <si>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</si>
  <si>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</si>
  <si>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</si>
  <si>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</si>
  <si>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</si>
  <si>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</si>
  <si>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</si>
  <si>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</si>
  <si>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</si>
  <si>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</si>
  <si>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</si>
  <si>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</si>
  <si>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</si>
  <si>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</si>
  <si>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</si>
  <si>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</si>
  <si>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</si>
  <si>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</si>
  <si>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</si>
  <si>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</si>
  <si>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</si>
  <si>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</si>
  <si>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</si>
  <si>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</si>
  <si>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</si>
  <si>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</si>
  <si>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</si>
  <si>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</si>
  <si>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</si>
  <si>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</si>
  <si>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</si>
  <si>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</si>
  <si>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</si>
  <si>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</si>
  <si>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</si>
  <si>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</si>
  <si>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</si>
  <si>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</si>
  <si>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</si>
  <si>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</si>
  <si>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</si>
  <si>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</si>
  <si>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</si>
  <si>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</si>
  <si>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</si>
  <si>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</si>
  <si>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</si>
  <si>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</si>
  <si>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</si>
  <si>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</si>
  <si>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</si>
  <si>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</si>
  <si>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</si>
  <si>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</si>
  <si>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</si>
  <si>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</si>
  <si>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</si>
  <si>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</si>
  <si>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</si>
  <si>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</si>
  <si>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</si>
  <si>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</si>
  <si>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</si>
  <si>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</si>
  <si>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</si>
  <si>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</si>
  <si>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</si>
  <si>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</si>
  <si>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</si>
  <si>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</si>
  <si>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</si>
  <si>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</si>
  <si>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</si>
  <si>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</si>
  <si>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</si>
  <si>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</si>
  <si>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</si>
  <si>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</si>
  <si>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</si>
  <si>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</si>
  <si>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</si>
  <si>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</si>
  <si>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</si>
  <si>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</si>
  <si>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</si>
  <si>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</si>
  <si>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</si>
  <si>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</si>
  <si>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</si>
  <si>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</si>
  <si>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</si>
  <si>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</si>
  <si>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</si>
  <si>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</si>
  <si>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</si>
  <si>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</si>
  <si>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</si>
  <si>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</si>
  <si>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</si>
  <si>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</si>
  <si>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</si>
  <si>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</si>
  <si>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</si>
  <si>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</si>
  <si>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</si>
  <si>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</si>
  <si>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</si>
  <si>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</si>
  <si>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</si>
  <si>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</si>
  <si>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</si>
  <si>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</si>
  <si>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</si>
  <si>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</si>
  <si>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</si>
  <si>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</si>
  <si>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</si>
  <si>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</si>
  <si>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</si>
  <si>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</si>
  <si>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</si>
  <si>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</si>
  <si>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</si>
  <si>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</si>
  <si>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</si>
  <si>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</si>
  <si>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</si>
  <si>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</si>
  <si>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</si>
  <si>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</si>
  <si>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</si>
  <si>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</si>
  <si>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</si>
  <si>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</si>
  <si>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</si>
  <si>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</si>
  <si>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</si>
  <si>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</si>
  <si>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</si>
  <si>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</si>
  <si>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</si>
  <si>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</si>
  <si>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</si>
  <si>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</si>
  <si>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</si>
  <si>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</si>
  <si>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</si>
  <si>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</si>
  <si>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</si>
  <si>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</si>
  <si>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</si>
  <si>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</si>
  <si>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</si>
  <si>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</si>
  <si>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</si>
  <si>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</si>
  <si>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</si>
  <si>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</si>
  <si>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</si>
  <si>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</si>
  <si>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</si>
  <si>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</si>
  <si>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</si>
  <si>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</si>
  <si>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</si>
  <si>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</si>
  <si>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</si>
  <si>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</si>
  <si>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</si>
  <si>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</si>
  <si>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</si>
  <si>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</si>
  <si>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</si>
  <si>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</si>
  <si>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</si>
  <si>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</si>
  <si>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</si>
  <si>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</si>
  <si>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</si>
  <si>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</si>
  <si>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</si>
  <si>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</si>
  <si>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</si>
  <si>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</si>
  <si>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</si>
  <si>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</si>
  <si>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</si>
  <si>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</si>
  <si>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</si>
  <si>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</si>
  <si>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</si>
  <si>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</si>
  <si>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</si>
  <si>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</si>
  <si>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</si>
  <si>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</si>
  <si>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</si>
  <si>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</si>
  <si>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</si>
  <si>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</si>
  <si>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</si>
  <si>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</si>
  <si>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</si>
  <si>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</si>
  <si>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</si>
  <si>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</si>
  <si>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</si>
  <si>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</si>
  <si>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</si>
  <si>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</si>
  <si>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</si>
  <si>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</si>
  <si>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</si>
  <si>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</si>
  <si>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</si>
  <si>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</si>
  <si>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</si>
  <si>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</si>
  <si>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</si>
  <si>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</si>
  <si>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</si>
  <si>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</si>
  <si>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</si>
  <si>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</si>
  <si>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</si>
  <si>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</si>
  <si>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</si>
  <si>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</si>
  <si>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</si>
  <si>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</si>
  <si>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</si>
  <si>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</si>
  <si>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</si>
  <si>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</si>
  <si>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</si>
  <si>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</si>
  <si>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</si>
  <si>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</si>
  <si>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</si>
  <si>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</si>
  <si>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</si>
  <si>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</si>
  <si>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</si>
  <si>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</si>
  <si>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</si>
  <si>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</si>
  <si>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</si>
  <si>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</si>
  <si>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</si>
  <si>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</si>
  <si>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</si>
  <si>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</si>
  <si>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</si>
  <si>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</si>
  <si>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</si>
  <si>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</si>
  <si>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</si>
  <si>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</si>
  <si>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</si>
  <si>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</si>
  <si>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</si>
  <si>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</si>
  <si>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</si>
  <si>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</si>
  <si>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</si>
  <si>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</si>
  <si>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</si>
  <si>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</si>
  <si>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</si>
  <si>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</si>
  <si>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</si>
  <si>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</si>
  <si>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</si>
  <si>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</si>
  <si>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</si>
  <si>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</si>
  <si>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</si>
  <si>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</si>
  <si>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</si>
  <si>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</si>
  <si>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</si>
  <si>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</si>
  <si>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</si>
  <si>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</si>
  <si>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</si>
  <si>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</si>
  <si>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</si>
  <si>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</si>
  <si>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</si>
  <si>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</si>
  <si>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</si>
  <si>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</si>
  <si>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</si>
  <si>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</si>
  <si>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</si>
  <si>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</si>
  <si>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</si>
  <si>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</si>
  <si>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</si>
  <si>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</si>
  <si>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</si>
  <si>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</si>
  <si>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</si>
  <si>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</si>
  <si>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</si>
  <si>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</si>
  <si>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</si>
  <si>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</si>
  <si>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</si>
  <si>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</si>
  <si>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</si>
  <si>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</si>
  <si>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</si>
  <si>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</si>
  <si>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</si>
  <si>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</si>
  <si>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</si>
  <si>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</si>
  <si>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</si>
  <si>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</si>
  <si>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</si>
  <si>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</si>
  <si>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</si>
  <si>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</si>
  <si>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</si>
  <si>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</si>
  <si>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</si>
  <si>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</si>
  <si>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</si>
  <si>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</si>
  <si>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</si>
  <si>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</si>
  <si>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</si>
  <si>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</si>
  <si>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</si>
  <si>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</si>
  <si>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</si>
  <si>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</si>
  <si>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</si>
  <si>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</si>
  <si>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</si>
  <si>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</si>
  <si>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</si>
  <si>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</si>
  <si>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</si>
  <si>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</si>
  <si>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</si>
  <si>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</si>
  <si>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</si>
  <si>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</si>
  <si>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</si>
  <si>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</si>
  <si>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</si>
  <si>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</si>
  <si>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</si>
  <si>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</si>
  <si>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</si>
  <si>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</si>
  <si>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</si>
  <si>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</si>
  <si>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</si>
  <si>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</si>
  <si>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</si>
  <si>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</si>
  <si>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</si>
  <si>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</si>
  <si>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</si>
  <si>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</si>
  <si>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</si>
  <si>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</si>
  <si>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</si>
  <si>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</si>
  <si>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</si>
  <si>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</si>
  <si>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</si>
  <si>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</si>
  <si>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</si>
  <si>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</si>
  <si>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</si>
  <si>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</si>
  <si>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</si>
  <si>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</si>
  <si>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</si>
  <si>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</si>
  <si>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</si>
  <si>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</si>
  <si>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</si>
  <si>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</si>
  <si>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</si>
  <si>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</si>
  <si>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</si>
  <si>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</si>
  <si>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</si>
  <si>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</si>
  <si>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</si>
  <si>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</si>
  <si>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</si>
  <si>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</si>
  <si>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</si>
  <si>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</si>
  <si>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</si>
  <si>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</si>
  <si>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</si>
  <si>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</si>
  <si>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</si>
  <si>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</si>
  <si>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</si>
  <si>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</si>
  <si>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</si>
  <si>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</si>
  <si>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</si>
  <si>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</si>
  <si>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</si>
  <si>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</si>
  <si>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</si>
  <si>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</si>
  <si>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</si>
  <si>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</si>
  <si>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</si>
  <si>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</si>
  <si>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</si>
  <si>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</si>
  <si>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</si>
  <si>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</si>
  <si>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</si>
  <si>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</si>
  <si>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</si>
  <si>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</si>
  <si>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</si>
  <si>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</si>
  <si>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</si>
  <si>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</si>
  <si>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</si>
  <si>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</si>
  <si>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</si>
  <si>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</si>
  <si>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</si>
  <si>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</si>
  <si>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</si>
  <si>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</si>
  <si>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</si>
  <si>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</si>
  <si>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</si>
  <si>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</si>
  <si>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</si>
  <si>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</si>
  <si>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</si>
  <si>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</si>
  <si>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</si>
  <si>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</si>
  <si>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</si>
  <si>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</si>
  <si>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</si>
  <si>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</si>
  <si>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</si>
  <si>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</si>
  <si>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</si>
  <si>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</si>
  <si>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</si>
  <si>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</si>
  <si>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</si>
  <si>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</si>
  <si>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</si>
  <si>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</si>
  <si>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</si>
  <si>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</si>
  <si>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</si>
  <si>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</si>
  <si>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</si>
  <si>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</si>
  <si>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</si>
  <si>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</si>
  <si>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</si>
  <si>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</si>
  <si>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</si>
  <si>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</si>
  <si>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</si>
  <si>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</si>
  <si>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</si>
  <si>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</si>
  <si>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</si>
  <si>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</si>
  <si>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</si>
  <si>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</si>
  <si>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</si>
  <si>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</si>
  <si>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</si>
  <si>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</si>
  <si>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</si>
  <si>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</si>
  <si>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</si>
  <si>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</si>
  <si>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</si>
  <si>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</si>
  <si>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</si>
  <si>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</si>
  <si>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</si>
  <si>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</si>
  <si>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</si>
  <si>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</si>
  <si>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</si>
  <si>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</si>
  <si>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</si>
  <si>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</si>
  <si>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</si>
  <si>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</si>
  <si>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</si>
  <si>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</si>
  <si>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</si>
  <si>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</si>
  <si>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</si>
  <si>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</si>
  <si>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</si>
  <si>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</si>
  <si>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</si>
  <si>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</si>
  <si>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</si>
  <si>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</si>
  <si>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</si>
  <si>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</si>
  <si>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</si>
  <si>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</si>
  <si>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</si>
  <si>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</si>
  <si>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</si>
  <si>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</si>
  <si>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</si>
  <si>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</si>
  <si>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</si>
  <si>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</si>
  <si>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</si>
  <si>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</si>
  <si>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</si>
  <si>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</si>
  <si>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</si>
  <si>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</si>
  <si>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</si>
  <si>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</si>
  <si>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</si>
  <si>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</si>
  <si>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</si>
  <si>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</si>
  <si>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</si>
  <si>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</si>
  <si>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</si>
  <si>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</si>
  <si>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</si>
  <si>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</si>
  <si>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</si>
  <si>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</si>
  <si>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</si>
  <si>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</si>
  <si>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</si>
  <si>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</si>
  <si>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</si>
  <si>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</si>
  <si>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</si>
  <si>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</si>
  <si>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</si>
  <si>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</si>
  <si>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</si>
  <si>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</si>
  <si>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</si>
  <si>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</si>
  <si>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</si>
  <si>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</si>
  <si>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</si>
  <si>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</si>
  <si>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</si>
  <si>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</si>
  <si>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</si>
  <si>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</si>
  <si>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</si>
  <si>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</si>
  <si>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</si>
  <si>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</si>
  <si>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</si>
  <si>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</si>
  <si>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</si>
  <si>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</si>
  <si>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</si>
  <si>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</si>
  <si>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</si>
  <si>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</si>
  <si>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</si>
  <si>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</si>
  <si>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</si>
  <si>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</si>
  <si>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</si>
  <si>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</si>
  <si>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</si>
  <si>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</si>
  <si>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</si>
  <si>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</si>
  <si>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</si>
  <si>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</si>
  <si>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</si>
  <si>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</si>
  <si>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</si>
  <si>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</si>
  <si>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</si>
  <si>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</si>
  <si>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</si>
  <si>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</si>
  <si>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</si>
  <si>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</si>
  <si>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</si>
  <si>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</si>
  <si>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</si>
  <si>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</si>
  <si>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</si>
  <si>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</si>
  <si>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</si>
  <si>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</si>
  <si>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</si>
  <si>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</si>
  <si>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</si>
  <si>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</si>
  <si>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</si>
  <si>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</si>
  <si>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</si>
  <si>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</si>
  <si>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</si>
  <si>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</si>
  <si>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</si>
  <si>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</si>
  <si>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</si>
  <si>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</si>
  <si>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</si>
  <si>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</si>
  <si>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</si>
  <si>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</si>
  <si>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</si>
  <si>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</si>
  <si>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</si>
  <si>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</si>
  <si>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</si>
  <si>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</si>
  <si>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</si>
  <si>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</si>
  <si>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</si>
  <si>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</si>
  <si>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</si>
  <si>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</si>
  <si>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</si>
  <si>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</si>
  <si>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</si>
  <si>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</si>
  <si>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</si>
  <si>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</si>
  <si>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</si>
  <si>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</si>
  <si>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</si>
  <si>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</si>
  <si>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</si>
  <si>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</si>
  <si>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</si>
  <si>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</si>
  <si>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</si>
  <si>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</si>
  <si>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</si>
  <si>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</si>
  <si>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</si>
  <si>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</si>
  <si>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</si>
  <si>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</si>
  <si>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</si>
  <si>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</si>
  <si>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</si>
  <si>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</si>
  <si>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</si>
  <si>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</si>
  <si>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</si>
  <si>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</si>
  <si>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</si>
  <si>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</si>
  <si>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</si>
  <si>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</si>
  <si>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</si>
  <si>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</si>
  <si>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</si>
  <si>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</si>
  <si>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</si>
  <si>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</si>
  <si>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</si>
  <si>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</si>
  <si>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</si>
  <si>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</si>
  <si>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</si>
  <si>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</si>
  <si>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</si>
  <si>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</si>
  <si>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</si>
  <si>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</si>
  <si>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</si>
  <si>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</si>
  <si>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</si>
  <si>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</si>
  <si>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</si>
  <si>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</si>
  <si>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</si>
  <si>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</si>
  <si>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</si>
  <si>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</si>
  <si>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</si>
  <si>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</si>
  <si>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</si>
  <si>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</si>
  <si>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</si>
  <si>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</si>
  <si>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</si>
  <si>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</si>
  <si>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</si>
  <si>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</si>
  <si>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</si>
  <si>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</si>
  <si>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</si>
  <si>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</si>
  <si>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</si>
  <si>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</si>
  <si>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</si>
  <si>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</si>
  <si>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</si>
  <si>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</si>
  <si>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</si>
  <si>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</si>
  <si>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</si>
  <si>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</si>
  <si>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</si>
  <si>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</si>
  <si>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</si>
  <si>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</si>
  <si>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</si>
  <si>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</si>
  <si>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</si>
  <si>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</si>
  <si>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</si>
  <si>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</si>
  <si>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</si>
  <si>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</si>
  <si>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</si>
  <si>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</si>
  <si>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</si>
  <si>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</si>
  <si>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</si>
  <si>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</si>
  <si>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</si>
  <si>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</si>
  <si>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</si>
  <si>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</si>
  <si>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</si>
  <si>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</si>
  <si>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</si>
  <si>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</si>
  <si>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</si>
  <si>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</si>
  <si>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</si>
  <si>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</si>
  <si>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</si>
  <si>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</si>
  <si>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</si>
  <si>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</si>
  <si>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</si>
  <si>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</si>
  <si>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</si>
  <si>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</si>
  <si>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</si>
  <si>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</si>
  <si>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</si>
  <si>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</si>
  <si>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</si>
  <si>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</si>
  <si>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</si>
  <si>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</si>
  <si>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</si>
  <si>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</si>
  <si>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</si>
  <si>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</si>
  <si>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</si>
  <si>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</si>
  <si>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</si>
  <si>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</si>
  <si>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</si>
  <si>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</si>
  <si>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</si>
  <si>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</si>
  <si>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</si>
  <si>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</si>
  <si>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</si>
  <si>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</si>
  <si>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</si>
  <si>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</si>
  <si>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</si>
  <si>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</si>
  <si>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</si>
  <si>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</si>
  <si>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</si>
  <si>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</si>
  <si>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</si>
  <si>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</si>
  <si>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</si>
  <si>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</si>
  <si>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</si>
  <si>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</si>
  <si>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</si>
  <si>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</si>
  <si>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</si>
  <si>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</si>
  <si>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</si>
  <si>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</si>
  <si>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</si>
  <si>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</si>
  <si>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</si>
  <si>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</si>
  <si>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</si>
  <si>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</si>
  <si>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</si>
  <si>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</si>
  <si>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</si>
  <si>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</si>
  <si>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</si>
  <si>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</si>
  <si>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</si>
  <si>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</si>
  <si>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</si>
  <si>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</si>
  <si>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</si>
  <si>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</si>
  <si>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</si>
  <si>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</si>
  <si>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</si>
  <si>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</si>
  <si>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</si>
  <si>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</si>
  <si>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</si>
  <si>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</si>
  <si>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</si>
  <si>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</si>
  <si>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</si>
  <si>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</si>
  <si>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</si>
  <si>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</si>
  <si>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</si>
  <si>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</si>
  <si>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</si>
  <si>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</si>
  <si>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</si>
  <si>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</si>
  <si>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</si>
  <si>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</si>
  <si>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</si>
  <si>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</si>
  <si>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</si>
  <si>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</si>
  <si>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</si>
  <si>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</si>
  <si>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</si>
  <si>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</si>
  <si>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</si>
  <si>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</si>
  <si>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</si>
  <si>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</si>
  <si>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</si>
  <si>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</si>
  <si>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</si>
  <si>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</si>
  <si>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</si>
  <si>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</si>
  <si>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</si>
  <si>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</si>
  <si>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</si>
  <si>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</si>
  <si>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</si>
  <si>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</si>
  <si>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</si>
  <si>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</si>
  <si>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</si>
  <si>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</si>
  <si>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</si>
  <si>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</si>
  <si>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</si>
  <si>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</si>
  <si>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</si>
  <si>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</si>
  <si>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</si>
  <si>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</si>
  <si>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</si>
  <si>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</si>
  <si>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</si>
  <si>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</si>
  <si>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</si>
  <si>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</si>
  <si>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</si>
  <si>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</si>
  <si>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</si>
  <si>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</si>
  <si>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</si>
  <si>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</si>
  <si>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</si>
  <si>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</si>
  <si>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</si>
  <si>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</si>
  <si>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</si>
  <si>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</si>
  <si>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</si>
  <si>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</si>
  <si>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</si>
  <si>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</si>
  <si>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</si>
  <si>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</si>
  <si>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</si>
  <si>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</si>
  <si>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</si>
  <si>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</si>
  <si>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</si>
  <si>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</si>
  <si>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</si>
  <si>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</si>
  <si>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</si>
  <si>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</si>
  <si>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</si>
  <si>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</si>
  <si>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</si>
  <si>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</si>
  <si>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</si>
  <si>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</si>
  <si>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</si>
  <si>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</si>
  <si>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</si>
  <si>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</si>
  <si>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</si>
  <si>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</si>
  <si>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</si>
  <si>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</si>
  <si>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</si>
  <si>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</si>
  <si>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</si>
  <si>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</si>
  <si>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</si>
  <si>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</si>
  <si>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</si>
  <si>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</si>
  <si>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</si>
  <si>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</si>
  <si>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</si>
  <si>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</si>
  <si>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</si>
  <si>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</si>
  <si>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</si>
  <si>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</si>
  <si>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</si>
  <si>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</si>
  <si>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</si>
  <si>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</si>
  <si>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</si>
  <si>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</si>
  <si>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</si>
  <si>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</si>
  <si>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</si>
  <si>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</si>
  <si>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</si>
  <si>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</si>
  <si>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</si>
  <si>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</si>
  <si>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</si>
  <si>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</si>
  <si>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</si>
  <si>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</si>
  <si>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</si>
  <si>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</si>
  <si>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</si>
  <si>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</si>
  <si>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</si>
  <si>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</si>
  <si>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</si>
  <si>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</si>
  <si>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</si>
  <si>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</si>
  <si>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</si>
  <si>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</si>
  <si>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</si>
  <si>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</si>
  <si>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</si>
  <si>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</si>
  <si>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</si>
  <si>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</si>
  <si>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</si>
  <si>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</si>
  <si>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</si>
  <si>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</si>
  <si>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</si>
  <si>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</si>
  <si>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</si>
  <si>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</si>
  <si>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</si>
  <si>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</si>
  <si>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</si>
  <si>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</si>
  <si>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</si>
  <si>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</si>
  <si>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</si>
  <si>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</si>
  <si>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</si>
  <si>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</si>
  <si>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</si>
  <si>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</si>
  <si>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</si>
  <si>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</si>
  <si>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</si>
  <si>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</si>
  <si>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</si>
  <si>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</si>
  <si>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</si>
  <si>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</si>
  <si>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</si>
  <si>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</si>
  <si>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</si>
  <si>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</si>
  <si>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</si>
  <si>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</si>
  <si>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</si>
  <si>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</si>
  <si>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</si>
  <si>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</si>
  <si>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</si>
  <si>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</si>
  <si>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</si>
  <si>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</si>
  <si>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</si>
  <si>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</si>
  <si>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</si>
  <si>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</si>
  <si>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</si>
  <si>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</si>
  <si>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</si>
  <si>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</si>
  <si>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</si>
  <si>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</si>
  <si>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</si>
  <si>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</si>
  <si>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</si>
  <si>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</si>
  <si>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</si>
  <si>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</si>
  <si>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</si>
  <si>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</si>
  <si>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</si>
  <si>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</si>
  <si>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</si>
  <si>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</si>
  <si>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</si>
  <si>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</si>
  <si>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</si>
  <si>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</si>
  <si>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</si>
  <si>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</si>
  <si>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</si>
  <si>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</si>
  <si>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</si>
  <si>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</si>
  <si>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</si>
  <si>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</si>
  <si>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</si>
  <si>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</si>
  <si>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</si>
  <si>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</si>
  <si>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</si>
  <si>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</si>
  <si>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</si>
  <si>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</si>
  <si>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</si>
  <si>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</si>
  <si>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</si>
  <si>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</si>
  <si>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</si>
  <si>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</si>
  <si>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</si>
  <si>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</si>
  <si>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</si>
  <si>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</si>
  <si>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</si>
  <si>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</si>
  <si>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</si>
  <si>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</si>
  <si>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</si>
  <si>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</si>
  <si>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</si>
  <si>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</si>
  <si>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</si>
  <si>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</si>
  <si>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</si>
  <si>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</si>
  <si>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</si>
  <si>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</si>
  <si>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</si>
  <si>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</si>
  <si>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</si>
  <si>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</si>
  <si>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</si>
  <si>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</si>
  <si>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</si>
  <si>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</si>
  <si>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</si>
  <si>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</si>
  <si>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</si>
  <si>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</si>
  <si>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</si>
  <si>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</si>
  <si>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</si>
  <si>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</si>
  <si>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</si>
  <si>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</si>
  <si>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</si>
  <si>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</si>
  <si>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</si>
  <si>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</si>
  <si>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</si>
  <si>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</si>
  <si>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</si>
  <si>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</si>
  <si>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</si>
  <si>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</si>
  <si>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</si>
  <si>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</si>
  <si>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</si>
  <si>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</si>
  <si>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</si>
  <si>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</si>
  <si>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</si>
  <si>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</si>
  <si>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</si>
  <si>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</si>
  <si>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</si>
  <si>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</si>
  <si>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</si>
  <si>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</si>
  <si>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</si>
  <si>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</si>
  <si>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</si>
  <si>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</si>
  <si>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</si>
  <si>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</si>
  <si>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</si>
  <si>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</si>
  <si>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</si>
  <si>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</si>
  <si>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</si>
  <si>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</si>
  <si>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</si>
  <si>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</si>
  <si>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</si>
  <si>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</si>
  <si>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</si>
  <si>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</si>
  <si>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</si>
  <si>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</si>
  <si>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</si>
  <si>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</si>
  <si>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</si>
  <si>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</si>
  <si>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</si>
  <si>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</si>
  <si>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</si>
  <si>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</si>
  <si>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</si>
  <si>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</si>
  <si>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</si>
  <si>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</si>
  <si>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</si>
  <si>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</si>
  <si>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</si>
  <si>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</si>
  <si>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</si>
  <si>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</si>
  <si>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</si>
  <si>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</si>
  <si>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</si>
  <si>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</si>
  <si>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</si>
  <si>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</si>
  <si>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</si>
  <si>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</si>
  <si>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</si>
  <si>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</si>
  <si>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</si>
  <si>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</si>
  <si>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</si>
  <si>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</si>
  <si>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</si>
  <si>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</si>
  <si>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</si>
  <si>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</si>
  <si>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</si>
  <si>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</si>
  <si>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</si>
  <si>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</si>
  <si>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</si>
  <si>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</si>
  <si>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</si>
  <si>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</si>
  <si>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</si>
  <si>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</si>
  <si>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</si>
  <si>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</si>
  <si>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</si>
  <si>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</si>
  <si>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</si>
  <si>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</si>
  <si>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</si>
  <si>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</si>
  <si>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</si>
  <si>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</si>
  <si>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</si>
  <si>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</si>
  <si>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</si>
  <si>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</si>
  <si>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</si>
  <si>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</si>
  <si>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</si>
  <si>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</si>
  <si>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</si>
  <si>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</si>
  <si>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</si>
  <si>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</si>
  <si>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</si>
  <si>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</si>
  <si>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</si>
  <si>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</si>
  <si>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</si>
  <si>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</si>
  <si>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</si>
  <si>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</si>
  <si>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</si>
  <si>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</si>
  <si>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</si>
  <si>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</si>
  <si>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</si>
  <si>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</si>
  <si>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</si>
  <si>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</si>
  <si>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</si>
  <si>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</si>
  <si>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</si>
  <si>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</si>
  <si>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</si>
  <si>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</si>
  <si>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</si>
  <si>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</si>
  <si>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</si>
  <si>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</si>
  <si>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</si>
  <si>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</si>
  <si>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</si>
  <si>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</si>
  <si>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</si>
  <si>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</si>
  <si>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</si>
  <si>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</si>
  <si>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</si>
  <si>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</si>
  <si>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</si>
  <si>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</si>
  <si>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</si>
  <si>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</si>
  <si>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</si>
  <si>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</si>
  <si>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</si>
  <si>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</si>
  <si>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</si>
  <si>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</si>
  <si>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</si>
  <si>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</si>
  <si>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</si>
  <si>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</si>
  <si>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</si>
  <si>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</si>
  <si>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</si>
  <si>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</si>
  <si>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</si>
  <si>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</si>
  <si>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</si>
  <si>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</si>
  <si>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</si>
  <si>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</si>
  <si>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</si>
  <si>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</si>
  <si>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</si>
  <si>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</si>
  <si>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</si>
  <si>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</si>
  <si>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</si>
  <si>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</si>
  <si>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</si>
  <si>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</si>
  <si>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</si>
  <si>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</si>
  <si>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</si>
  <si>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</si>
  <si>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</si>
  <si>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</si>
  <si>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</si>
  <si>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</si>
  <si>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</si>
  <si>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</si>
  <si>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</si>
  <si>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</si>
  <si>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</si>
  <si>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</si>
  <si>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</si>
  <si>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</si>
  <si>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</si>
  <si>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</si>
  <si>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</si>
  <si>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</si>
  <si>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</si>
  <si>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</si>
  <si>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</si>
  <si>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</si>
  <si>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</si>
  <si>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</si>
  <si>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</si>
  <si>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</si>
  <si>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</si>
  <si>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</si>
  <si>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</si>
  <si>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</si>
  <si>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</si>
  <si>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</si>
  <si>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</si>
  <si>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</si>
  <si>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</si>
  <si>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</si>
  <si>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</si>
  <si>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</si>
  <si>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</si>
  <si>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</si>
  <si>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</si>
  <si>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</si>
  <si>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</si>
  <si>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</si>
  <si>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</si>
  <si>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</si>
  <si>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</si>
  <si>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</si>
  <si>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</si>
  <si>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</si>
  <si>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</si>
  <si>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</si>
  <si>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</si>
  <si>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</si>
  <si>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</si>
  <si>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</si>
  <si>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</si>
  <si>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</si>
  <si>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</si>
  <si>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</si>
  <si>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</si>
  <si>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</si>
  <si>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</si>
  <si>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</si>
  <si>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</si>
  <si>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</si>
  <si>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</si>
  <si>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</si>
  <si>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</si>
  <si>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</si>
  <si>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</si>
  <si>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</si>
  <si>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</si>
  <si>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</si>
  <si>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</si>
  <si>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</si>
  <si>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</si>
  <si>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</si>
  <si>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</si>
  <si>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</si>
  <si>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</si>
  <si>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</si>
  <si>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</si>
  <si>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</si>
  <si>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</si>
  <si>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</si>
  <si>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</si>
  <si>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</si>
  <si>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</si>
  <si>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</si>
  <si>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</si>
  <si>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</si>
  <si>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</si>
  <si>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</si>
  <si>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</si>
  <si>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</si>
  <si>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</si>
  <si>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</si>
  <si>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</si>
  <si>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</si>
  <si>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</si>
  <si>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</si>
  <si>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</si>
  <si>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</si>
  <si>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</si>
  <si>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</si>
  <si>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</si>
  <si>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</si>
  <si>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</si>
  <si>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</si>
  <si>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</si>
  <si>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</si>
  <si>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</si>
  <si>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</si>
  <si>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</si>
  <si>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</si>
  <si>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</si>
  <si>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</si>
  <si>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</si>
  <si>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</si>
  <si>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</si>
  <si>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</si>
  <si>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</si>
  <si>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</si>
  <si>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</si>
  <si>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</si>
  <si>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</si>
  <si>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</si>
  <si>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</si>
  <si>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</si>
  <si>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</si>
  <si>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</si>
  <si>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</si>
  <si>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</si>
  <si>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</si>
  <si>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</si>
  <si>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</si>
  <si>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</si>
  <si>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</si>
  <si>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</si>
  <si>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</si>
  <si>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</si>
  <si>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</si>
  <si>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</si>
  <si>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</si>
  <si>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</si>
  <si>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</si>
  <si>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</si>
  <si>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</si>
  <si>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</si>
  <si>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</si>
  <si>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</si>
  <si>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</si>
  <si>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</si>
  <si>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</si>
  <si>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</si>
  <si>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</si>
  <si>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</si>
  <si>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</si>
  <si>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</si>
  <si>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</si>
  <si>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</si>
  <si>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</si>
  <si>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</si>
  <si>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</si>
  <si>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</si>
  <si>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</si>
  <si>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</si>
  <si>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</si>
  <si>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</si>
  <si>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</si>
  <si>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</si>
  <si>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</si>
  <si>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</si>
  <si>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</si>
  <si>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</si>
  <si>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</si>
  <si>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</si>
  <si>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</si>
  <si>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</si>
  <si>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</si>
  <si>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</si>
  <si>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</si>
  <si>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</si>
  <si>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</si>
  <si>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</si>
  <si>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</si>
  <si>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</si>
  <si>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</si>
  <si>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</si>
  <si>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</si>
  <si>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</si>
  <si>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</si>
  <si>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</si>
  <si>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</si>
  <si>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</si>
  <si>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</si>
  <si>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</si>
  <si>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</si>
  <si>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</si>
  <si>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</si>
  <si>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</si>
  <si>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</si>
  <si>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</si>
  <si>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</si>
  <si>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</si>
  <si>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</si>
  <si>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</si>
  <si>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</si>
  <si>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</si>
  <si>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</si>
  <si>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</si>
  <si>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</si>
  <si>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</si>
  <si>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</si>
  <si>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</si>
  <si>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</si>
  <si>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</si>
  <si>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</si>
  <si>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</si>
  <si>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</si>
  <si>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</si>
  <si>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</si>
  <si>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</si>
  <si>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</si>
  <si>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</si>
  <si>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</si>
  <si>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</si>
  <si>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</si>
  <si>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</si>
  <si>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</si>
  <si>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</si>
  <si>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</si>
  <si>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</si>
  <si>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</si>
  <si>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</si>
  <si>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</si>
  <si>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</si>
  <si>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</si>
  <si>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</si>
  <si>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</si>
  <si>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</si>
  <si>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</si>
  <si>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</si>
  <si>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</si>
  <si>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</si>
  <si>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</si>
  <si>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</si>
  <si>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</si>
  <si>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</si>
  <si>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</si>
  <si>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</si>
  <si>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</si>
  <si>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</si>
  <si>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</si>
  <si>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</si>
  <si>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</si>
  <si>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</si>
  <si>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</si>
  <si>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</si>
  <si>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</si>
  <si>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</si>
  <si>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</si>
  <si>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</si>
  <si>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</si>
  <si>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</si>
  <si>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</si>
  <si>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</si>
  <si>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</si>
  <si>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</si>
  <si>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</si>
  <si>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</si>
  <si>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</si>
  <si>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</si>
  <si>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</si>
  <si>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</si>
  <si>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</si>
  <si>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</si>
  <si>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</si>
  <si>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</si>
  <si>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</si>
  <si>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</si>
  <si>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</si>
  <si>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</si>
  <si>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</si>
  <si>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</si>
  <si>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</si>
  <si>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</si>
  <si>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</si>
  <si>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</si>
  <si>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</si>
  <si>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</si>
  <si>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</si>
  <si>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</si>
  <si>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</si>
  <si>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</si>
  <si>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</si>
  <si>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</si>
  <si>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</si>
  <si>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</si>
  <si>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</si>
  <si>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</si>
  <si>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</si>
  <si>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</si>
  <si>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</si>
  <si>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</si>
  <si>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</si>
  <si>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</si>
  <si>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</si>
  <si>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</si>
  <si>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</si>
  <si>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</si>
  <si>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</si>
  <si>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</si>
  <si>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</si>
  <si>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</si>
  <si>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</si>
  <si>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</si>
  <si>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</si>
  <si>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</si>
  <si>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</si>
  <si>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</si>
  <si>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</si>
  <si>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</si>
  <si>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</si>
  <si>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</si>
  <si>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</si>
  <si>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</si>
  <si>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</si>
  <si>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</si>
  <si>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</si>
  <si>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</si>
  <si>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</si>
  <si>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</si>
  <si>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</si>
  <si>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</si>
  <si>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</si>
  <si>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</si>
  <si>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</si>
  <si>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</si>
  <si>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</si>
  <si>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</si>
  <si>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</si>
  <si>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</si>
  <si>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</si>
  <si>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</si>
  <si>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</si>
  <si>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</si>
  <si>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</si>
  <si>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</si>
  <si>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</si>
  <si>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</si>
  <si>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</si>
  <si>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</si>
  <si>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</si>
  <si>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</si>
  <si>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</si>
  <si>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</si>
  <si>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</si>
  <si>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</si>
  <si>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</si>
  <si>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</si>
  <si>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</si>
  <si>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</si>
  <si>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</si>
  <si>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</si>
  <si>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</si>
  <si>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</si>
  <si>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</si>
  <si>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</si>
  <si>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</si>
  <si>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</si>
  <si>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</si>
  <si>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</si>
  <si>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</si>
  <si>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</si>
  <si>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</si>
  <si>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</si>
  <si>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</si>
  <si>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</si>
  <si>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</si>
  <si>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</si>
  <si>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</si>
  <si>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</si>
  <si>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</si>
  <si>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</si>
  <si>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</si>
  <si>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</si>
  <si>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</si>
  <si>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</si>
  <si>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</si>
  <si>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</si>
  <si>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</si>
  <si>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</si>
  <si>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</si>
  <si>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</si>
  <si>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</si>
  <si>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</si>
  <si>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</si>
  <si>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</si>
  <si>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</si>
  <si>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</si>
  <si>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</si>
  <si>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</si>
  <si>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</si>
  <si>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</si>
  <si>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</si>
  <si>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</si>
  <si>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</si>
  <si>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</si>
  <si>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</si>
  <si>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</si>
  <si>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</si>
  <si>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</si>
  <si>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</si>
  <si>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</si>
  <si>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</si>
  <si>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</si>
  <si>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</si>
  <si>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</si>
  <si>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</si>
  <si>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</si>
  <si>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</si>
  <si>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</si>
  <si>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</si>
  <si>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</si>
  <si>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</si>
  <si>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</si>
  <si>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</si>
  <si>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</si>
  <si>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</si>
  <si>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</si>
  <si>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</si>
  <si>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</si>
  <si>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</si>
  <si>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</si>
  <si>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</si>
  <si>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</si>
  <si>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</si>
  <si>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</si>
  <si>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</si>
  <si>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</si>
  <si>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</si>
  <si>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</si>
  <si>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</si>
  <si>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</si>
  <si>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</si>
  <si>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</si>
  <si>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</si>
  <si>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</si>
  <si>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</si>
  <si>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</si>
  <si>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</si>
  <si>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</si>
  <si>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</si>
  <si>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</si>
  <si>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</si>
  <si>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</si>
  <si>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</si>
  <si>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</si>
  <si>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</si>
  <si>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</si>
  <si>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</si>
  <si>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</si>
  <si>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</si>
  <si>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</si>
  <si>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</si>
  <si>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</si>
  <si>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</si>
  <si>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</si>
  <si>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</si>
  <si>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</si>
  <si>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</si>
  <si>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</si>
  <si>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</si>
  <si>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</si>
  <si>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</si>
  <si>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</si>
  <si>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</si>
  <si>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</si>
  <si>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</si>
  <si>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</si>
  <si>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</si>
  <si>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</si>
  <si>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</si>
  <si>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</si>
  <si>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</si>
  <si>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</si>
  <si>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</si>
  <si>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</si>
  <si>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</si>
  <si>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</si>
  <si>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</si>
  <si>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</si>
  <si>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</si>
  <si>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</si>
  <si>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</si>
  <si>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</si>
  <si>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</si>
  <si>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</si>
  <si>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</si>
  <si>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</si>
  <si>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</si>
  <si>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</si>
  <si>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</si>
  <si>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</si>
  <si>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</si>
  <si>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</si>
  <si>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</si>
  <si>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</si>
  <si>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</si>
  <si>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</si>
  <si>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</si>
  <si>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</si>
  <si>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</si>
  <si>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</si>
  <si>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</si>
  <si>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</si>
  <si>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</si>
  <si>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</si>
  <si>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</si>
  <si>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</si>
  <si>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</si>
  <si>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</si>
  <si>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</si>
  <si>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</si>
  <si>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</si>
  <si>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</si>
  <si>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</si>
  <si>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</si>
  <si>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</si>
  <si>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</si>
  <si>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</si>
  <si>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</si>
  <si>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</si>
  <si>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</si>
  <si>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</si>
  <si>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</si>
  <si>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</si>
  <si>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</si>
  <si>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</si>
  <si>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</si>
  <si>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</si>
  <si>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</si>
  <si>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</si>
  <si>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</si>
  <si>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</si>
  <si>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</si>
  <si>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</si>
  <si>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</si>
  <si>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</si>
  <si>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</si>
  <si>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</si>
  <si>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</si>
  <si>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</si>
  <si>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</si>
  <si>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</si>
  <si>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</si>
  <si>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</si>
  <si>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</si>
  <si>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</si>
  <si>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</si>
  <si>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</si>
  <si>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</si>
  <si>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</si>
  <si>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</si>
  <si>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</si>
  <si>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</si>
  <si>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</si>
  <si>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</si>
  <si>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</si>
  <si>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</si>
  <si>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</si>
  <si>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</si>
  <si>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</si>
  <si>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</si>
  <si>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</si>
  <si>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</si>
  <si>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</si>
  <si>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</si>
  <si>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</si>
  <si>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</si>
  <si>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</si>
  <si>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</si>
  <si>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</si>
  <si>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</si>
  <si>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</si>
  <si>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</si>
  <si>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</si>
  <si>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</si>
  <si>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</si>
  <si>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</si>
  <si>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</si>
  <si>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</si>
  <si>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</si>
  <si>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</si>
  <si>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</si>
  <si>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</si>
  <si>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</si>
  <si>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</si>
  <si>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</si>
  <si>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</si>
  <si>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</si>
  <si>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</si>
  <si>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</si>
  <si>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</si>
  <si>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</si>
  <si>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</si>
  <si>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</si>
  <si>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</si>
  <si>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</si>
  <si>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</si>
  <si>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</si>
  <si>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</si>
  <si>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</si>
  <si>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</si>
  <si>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</si>
  <si>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</si>
  <si>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</si>
  <si>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</si>
  <si>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</si>
  <si>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</si>
  <si>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</si>
  <si>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</si>
  <si>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</si>
  <si>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</si>
  <si>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</si>
  <si>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</si>
  <si>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</si>
  <si>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</si>
  <si>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</si>
  <si>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</si>
  <si>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</si>
  <si>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</si>
  <si>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</si>
  <si>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</si>
  <si>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</si>
  <si>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</si>
  <si>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</si>
  <si>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</si>
  <si>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</si>
  <si>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</si>
  <si>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</si>
  <si>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</si>
  <si>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</si>
  <si>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</si>
  <si>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</si>
  <si>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</si>
  <si>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</si>
  <si>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</si>
  <si>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</si>
  <si>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</si>
  <si>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</si>
  <si>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</si>
  <si>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</si>
  <si>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</si>
  <si>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</si>
  <si>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</si>
  <si>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</si>
  <si>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</si>
  <si>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</si>
  <si>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</si>
  <si>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</si>
  <si>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</si>
  <si>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</si>
  <si>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</si>
  <si>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</si>
  <si>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</si>
  <si>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</si>
  <si>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</si>
  <si>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</si>
  <si>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</si>
  <si>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</si>
  <si>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</si>
  <si>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</si>
  <si>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</si>
  <si>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</si>
  <si>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</si>
  <si>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</si>
  <si>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</si>
  <si>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</si>
  <si>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</si>
  <si>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</si>
  <si>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</si>
  <si>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</si>
  <si>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</si>
  <si>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</si>
  <si>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</si>
  <si>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</si>
  <si>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</si>
  <si>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</si>
  <si>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</si>
  <si>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</si>
  <si>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</si>
  <si>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</si>
  <si>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</si>
  <si>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</si>
  <si>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</si>
  <si>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</si>
  <si>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</si>
  <si>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</si>
  <si>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</si>
  <si>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</si>
  <si>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</si>
  <si>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</si>
  <si>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</si>
  <si>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</si>
  <si>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</si>
  <si>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</si>
  <si>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</si>
  <si>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</si>
  <si>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</si>
  <si>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</si>
  <si>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</si>
  <si>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</si>
  <si>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</si>
  <si>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</si>
  <si>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</si>
  <si>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</si>
  <si>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</si>
  <si>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</si>
  <si>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</si>
  <si>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</si>
  <si>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</si>
  <si>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</si>
  <si>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</si>
  <si>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</si>
  <si>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</si>
  <si>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</si>
  <si>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</si>
  <si>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</si>
  <si>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</si>
  <si>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</si>
  <si>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</si>
  <si>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</si>
  <si>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</si>
  <si>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</si>
  <si>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</si>
  <si>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</si>
  <si>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</si>
  <si>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</si>
  <si>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</si>
  <si>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</si>
  <si>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</si>
  <si>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</si>
  <si>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</si>
  <si>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</si>
  <si>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</si>
  <si>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</si>
  <si>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</si>
  <si>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</si>
  <si>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</si>
  <si>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</si>
  <si>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</si>
  <si>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</si>
  <si>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</si>
  <si>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</si>
  <si>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</si>
  <si>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</si>
  <si>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</si>
  <si>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</si>
  <si>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</si>
  <si>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</si>
  <si>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</si>
  <si>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</si>
  <si>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</si>
  <si>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</si>
  <si>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</si>
  <si>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</si>
  <si>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</si>
  <si>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</si>
  <si>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</si>
  <si>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</si>
  <si>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</si>
  <si>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</si>
  <si>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</si>
  <si>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</si>
  <si>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</si>
  <si>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</si>
  <si>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</si>
  <si>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</si>
  <si>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</si>
  <si>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</si>
  <si>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</si>
  <si>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</si>
  <si>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</si>
  <si>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</si>
  <si>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</si>
  <si>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</si>
  <si>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</si>
  <si>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</si>
  <si>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</si>
  <si>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</si>
  <si>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</si>
  <si>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</si>
  <si>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</si>
  <si>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</si>
  <si>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</si>
  <si>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</si>
  <si>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</si>
  <si>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</si>
  <si>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</si>
  <si>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</si>
  <si>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</si>
  <si>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</si>
  <si>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</si>
  <si>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</si>
  <si>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</si>
  <si>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</si>
  <si>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</si>
  <si>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</si>
  <si>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</si>
  <si>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</si>
  <si>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</si>
  <si>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</si>
  <si>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</si>
  <si>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</si>
  <si>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</si>
  <si>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</si>
  <si>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</si>
  <si>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</si>
  <si>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</si>
  <si>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</si>
  <si>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</si>
  <si>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</si>
  <si>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</si>
  <si>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</si>
  <si>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</si>
  <si>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</si>
  <si>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</si>
  <si>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</si>
  <si>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</si>
  <si>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</si>
  <si>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</si>
  <si>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</si>
  <si>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</si>
  <si>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</si>
  <si>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</si>
  <si>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</si>
  <si>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</si>
  <si>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</si>
  <si>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</si>
  <si>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</si>
  <si>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</si>
  <si>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</si>
  <si>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</si>
  <si>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</si>
  <si>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</si>
  <si>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</si>
  <si>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</si>
  <si>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</si>
  <si>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</si>
  <si>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</si>
  <si>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</si>
  <si>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</si>
  <si>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</si>
  <si>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</si>
  <si>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</si>
  <si>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</si>
  <si>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</si>
  <si>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</si>
  <si>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</si>
  <si>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</si>
  <si>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</si>
  <si>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</si>
  <si>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</si>
  <si>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</si>
  <si>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</si>
  <si>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</si>
  <si>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</si>
  <si>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</si>
  <si>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</si>
  <si>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</si>
  <si>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</si>
  <si>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</si>
  <si>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</si>
  <si>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</si>
  <si>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</si>
  <si>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</si>
  <si>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</si>
  <si>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</si>
  <si>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</si>
  <si>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</si>
  <si>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</si>
  <si>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</si>
  <si>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</si>
  <si>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</si>
  <si>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</si>
  <si>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</si>
  <si>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</si>
  <si>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</si>
  <si>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</si>
  <si>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</si>
  <si>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</si>
  <si>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</si>
  <si>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</si>
  <si>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</si>
  <si>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</si>
  <si>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</si>
  <si>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</si>
  <si>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</si>
  <si>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</si>
  <si>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</si>
  <si>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</si>
  <si>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</si>
  <si>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</si>
  <si>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</si>
  <si>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</si>
  <si>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</si>
  <si>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</si>
  <si>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</si>
  <si>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</si>
  <si>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</si>
  <si>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</si>
  <si>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</si>
  <si>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</si>
  <si>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</si>
  <si>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</si>
  <si>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</si>
  <si>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</si>
  <si>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</si>
  <si>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</si>
  <si>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</si>
  <si>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</si>
  <si>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</si>
  <si>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</si>
  <si>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</si>
  <si>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</si>
  <si>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</si>
  <si>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</si>
  <si>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</si>
  <si>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</si>
  <si>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</si>
  <si>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</si>
  <si>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</si>
  <si>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</si>
  <si>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</si>
  <si>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</si>
  <si>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</si>
  <si>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</si>
  <si>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</si>
  <si>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</si>
  <si>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</si>
  <si>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</si>
  <si>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</si>
  <si>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</si>
  <si>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</si>
  <si>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</si>
  <si>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</si>
  <si>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</si>
  <si>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</si>
  <si>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</si>
  <si>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</si>
  <si>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</si>
  <si>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</si>
  <si>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</si>
  <si>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</si>
  <si>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</si>
  <si>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</si>
  <si>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</si>
  <si>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</si>
  <si>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</si>
  <si>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</si>
  <si>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</si>
  <si>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</si>
  <si>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</si>
  <si>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</si>
  <si>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</si>
  <si>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</si>
  <si>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</si>
  <si>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</si>
  <si>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</si>
  <si>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</si>
  <si>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</si>
  <si>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</si>
  <si>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</si>
  <si>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</si>
  <si>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</si>
  <si>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</si>
  <si>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</si>
  <si>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</si>
  <si>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</si>
  <si>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</si>
  <si>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</si>
  <si>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</si>
  <si>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</si>
  <si>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</si>
  <si>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</si>
  <si>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</si>
  <si>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</si>
  <si>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</si>
  <si>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</si>
  <si>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</si>
  <si>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</si>
  <si>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</si>
  <si>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</si>
  <si>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</si>
  <si>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</si>
  <si>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</si>
  <si>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</si>
  <si>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</si>
  <si>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</si>
  <si>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</si>
  <si>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</si>
  <si>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</si>
  <si>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</si>
  <si>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</si>
  <si>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</si>
  <si>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</si>
  <si>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</si>
  <si>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</si>
  <si>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</si>
  <si>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</si>
  <si>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</si>
  <si>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</si>
  <si>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</si>
  <si>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</si>
  <si>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</si>
  <si>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</si>
  <si>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</si>
  <si>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</si>
  <si>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</si>
  <si>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</si>
  <si>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</si>
  <si>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</si>
  <si>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</si>
  <si>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</si>
  <si>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</si>
  <si>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</si>
  <si>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</si>
  <si>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</si>
  <si>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</si>
  <si>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</si>
  <si>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</si>
  <si>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</si>
  <si>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</si>
  <si>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</si>
  <si>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</si>
  <si>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</si>
  <si>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</si>
  <si>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</si>
  <si>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</si>
  <si>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</si>
  <si>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</si>
  <si>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</si>
  <si>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</si>
  <si>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</si>
  <si>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</si>
  <si>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</si>
  <si>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</si>
  <si>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</si>
  <si>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</si>
  <si>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</si>
  <si>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</si>
  <si>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</si>
  <si>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</si>
  <si>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</si>
  <si>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</si>
  <si>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</si>
  <si>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</si>
  <si>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</si>
  <si>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</si>
  <si>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</si>
  <si>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</si>
  <si>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</si>
  <si>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</si>
  <si>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</si>
  <si>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</si>
  <si>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</si>
  <si>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</si>
  <si>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</si>
  <si>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</si>
  <si>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</si>
  <si>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</si>
  <si>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</si>
  <si>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</si>
  <si>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</si>
  <si>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</si>
  <si>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</si>
  <si>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</si>
  <si>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</si>
  <si>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</si>
  <si>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</si>
  <si>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</si>
  <si>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</si>
  <si>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</si>
  <si>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</si>
  <si>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</si>
  <si>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</si>
  <si>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</si>
  <si>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</si>
  <si>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</si>
  <si>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</si>
  <si>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</si>
  <si>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</si>
  <si>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</si>
  <si>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</si>
  <si>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</si>
  <si>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</si>
  <si>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</si>
  <si>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</si>
  <si>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</si>
  <si>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</si>
  <si>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</si>
  <si>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</si>
  <si>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</si>
  <si>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</si>
  <si>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</si>
  <si>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</si>
  <si>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</si>
  <si>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</si>
  <si>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</si>
  <si>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</si>
  <si>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</si>
  <si>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</si>
  <si>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</si>
  <si>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</si>
  <si>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</si>
  <si>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</si>
  <si>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</si>
  <si>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</si>
  <si>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</si>
  <si>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</si>
  <si>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</si>
  <si>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</si>
  <si>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</si>
  <si>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</si>
  <si>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</si>
  <si>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</si>
  <si>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</si>
  <si>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</si>
  <si>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</si>
  <si>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</si>
  <si>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</si>
  <si>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</si>
  <si>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</si>
  <si>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</si>
  <si>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</si>
  <si>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</si>
  <si>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</si>
  <si>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</si>
  <si>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</si>
  <si>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</si>
  <si>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</si>
  <si>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</si>
  <si>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</si>
  <si>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</si>
  <si>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</si>
  <si>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</si>
  <si>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</si>
  <si>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</si>
  <si>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</si>
  <si>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</si>
  <si>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</si>
  <si>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</si>
  <si>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</si>
  <si>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</si>
  <si>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</si>
  <si>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</si>
  <si>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</si>
  <si>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</si>
  <si>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</si>
  <si>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</si>
  <si>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</si>
  <si>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</si>
  <si>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</si>
  <si>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</si>
  <si>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</si>
  <si>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</si>
  <si>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</si>
  <si>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</si>
  <si>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</si>
  <si>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</si>
  <si>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</si>
  <si>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</si>
  <si>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</si>
  <si>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</si>
  <si>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</si>
  <si>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</si>
  <si>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</si>
  <si>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</si>
  <si>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</si>
  <si>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</si>
  <si>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</si>
  <si>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</si>
  <si>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</si>
  <si>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</si>
  <si>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</si>
  <si>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</si>
  <si>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</si>
  <si>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</si>
  <si>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</si>
  <si>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</si>
  <si>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</si>
  <si>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</si>
  <si>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</si>
  <si>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</si>
  <si>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</si>
  <si>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</si>
  <si>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</si>
  <si>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</si>
  <si>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</si>
  <si>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</si>
  <si>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</si>
  <si>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</si>
  <si>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</si>
  <si>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</si>
  <si>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</si>
  <si>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</si>
  <si>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</si>
  <si>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</si>
  <si>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</si>
  <si>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</si>
  <si>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</si>
  <si>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</si>
  <si>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</si>
  <si>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</si>
  <si>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</si>
  <si>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</si>
  <si>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</si>
  <si>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</si>
  <si>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</si>
  <si>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</si>
  <si>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</si>
  <si>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</si>
  <si>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</si>
  <si>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</si>
  <si>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</si>
  <si>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</si>
  <si>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</si>
  <si>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</si>
  <si>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</si>
  <si>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</si>
  <si>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</si>
  <si>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</si>
  <si>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</si>
  <si>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</si>
  <si>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</si>
  <si>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</si>
  <si>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</si>
  <si>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</si>
  <si>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</si>
  <si>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</si>
  <si>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</si>
  <si>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</si>
  <si>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</si>
  <si>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</si>
  <si>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</si>
  <si>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</si>
  <si>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</si>
  <si>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</si>
  <si>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</si>
  <si>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</si>
  <si>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</si>
  <si>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</si>
  <si>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</si>
  <si>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</si>
  <si>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</si>
  <si>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</si>
  <si>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</si>
  <si>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</si>
  <si>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</si>
  <si>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</si>
  <si>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</si>
  <si>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</si>
  <si>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</si>
  <si>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</si>
  <si>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</si>
  <si>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</si>
  <si>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</si>
  <si>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</si>
  <si>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</si>
  <si>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</si>
  <si>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</si>
  <si>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</si>
  <si>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</si>
  <si>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</si>
  <si>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</si>
  <si>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</si>
  <si>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</si>
  <si>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</si>
  <si>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</si>
  <si>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</si>
  <si>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</si>
  <si>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</si>
  <si>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</si>
  <si>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</si>
  <si>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</si>
  <si>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</si>
  <si>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</si>
  <si>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</si>
  <si>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</si>
  <si>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</si>
  <si>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</si>
  <si>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</si>
  <si>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</si>
  <si>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</si>
  <si>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</si>
  <si>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</si>
  <si>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</si>
  <si>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</si>
  <si>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</si>
  <si>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</si>
  <si>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</si>
  <si>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</si>
  <si>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</si>
  <si>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</si>
  <si>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</si>
  <si>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</si>
  <si>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</si>
  <si>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</si>
  <si>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</si>
  <si>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</si>
  <si>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</si>
  <si>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</si>
  <si>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</si>
  <si>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</si>
  <si>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</si>
  <si>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</si>
  <si>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</si>
  <si>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</si>
  <si>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</si>
  <si>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</si>
  <si>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</si>
  <si>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</si>
  <si>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</si>
  <si>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</si>
  <si>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</si>
  <si>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</si>
  <si>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</si>
  <si>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</si>
  <si>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</si>
  <si>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</si>
  <si>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</si>
  <si>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</si>
  <si>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</si>
  <si>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</si>
  <si>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</si>
  <si>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</si>
  <si>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</si>
  <si>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</si>
  <si>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</si>
  <si>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</si>
  <si>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</si>
  <si>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</si>
  <si>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</si>
  <si>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</si>
  <si>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</si>
  <si>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</si>
  <si>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</si>
  <si>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</si>
  <si>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</si>
  <si>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</si>
  <si>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</si>
  <si>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</si>
  <si>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</si>
  <si>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</si>
  <si>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</si>
  <si>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</si>
  <si>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</si>
  <si>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</si>
  <si>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</si>
  <si>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</si>
  <si>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</si>
  <si>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</si>
  <si>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</si>
  <si>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</si>
  <si>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</si>
  <si>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</si>
  <si>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</si>
  <si>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</si>
  <si>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</si>
  <si>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</si>
  <si>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</si>
  <si>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</si>
  <si>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</si>
  <si>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</si>
  <si>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</si>
  <si>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</si>
  <si>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</si>
  <si>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</si>
  <si>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</si>
  <si>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</si>
  <si>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</si>
  <si>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</si>
  <si>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</si>
  <si>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</si>
  <si>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</si>
  <si>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</si>
  <si>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</si>
  <si>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</si>
  <si>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</si>
  <si>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</si>
  <si>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</si>
  <si>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</si>
  <si>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</si>
  <si>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</si>
  <si>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</si>
  <si>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</si>
  <si>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</si>
  <si>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</si>
  <si>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</si>
  <si>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</si>
  <si>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</si>
  <si>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</si>
  <si>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</si>
  <si>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</si>
  <si>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</si>
  <si>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</si>
  <si>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</si>
  <si>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</si>
  <si>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</si>
  <si>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</si>
  <si>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</si>
  <si>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</si>
  <si>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</si>
  <si>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</si>
  <si>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</si>
  <si>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</si>
  <si>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</si>
  <si>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</si>
  <si>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</si>
  <si>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</si>
  <si>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</si>
  <si>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</si>
  <si>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</si>
  <si>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</si>
  <si>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</si>
  <si>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</si>
  <si>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</si>
  <si>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</si>
  <si>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</si>
  <si>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</si>
  <si>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</si>
  <si>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</si>
  <si>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</si>
  <si>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</si>
  <si>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</si>
  <si>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</si>
  <si>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</si>
  <si>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</si>
  <si>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</si>
  <si>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</si>
  <si>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</si>
  <si>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</si>
  <si>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</si>
  <si>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</si>
  <si>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</si>
  <si>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</si>
  <si>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</si>
  <si>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</si>
  <si>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</si>
  <si>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</si>
  <si>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</si>
  <si>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</si>
  <si>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</si>
  <si>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</si>
  <si>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</si>
  <si>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</si>
  <si>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</si>
  <si>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</si>
  <si>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</si>
  <si>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</si>
  <si>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</si>
  <si>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</si>
  <si>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</si>
  <si>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</si>
  <si>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</si>
  <si>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</si>
  <si>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</si>
  <si>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</si>
  <si>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</si>
  <si>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</si>
  <si>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</si>
  <si>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</si>
  <si>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</si>
  <si>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</si>
  <si>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</si>
  <si>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</si>
  <si>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</si>
  <si>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</si>
  <si>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</si>
  <si>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</si>
  <si>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</si>
  <si>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</si>
  <si>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</si>
  <si>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</si>
  <si>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</si>
  <si>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</si>
  <si>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</si>
  <si>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</si>
  <si>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</si>
  <si>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</si>
  <si>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</si>
  <si>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</si>
  <si>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</si>
  <si>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</si>
  <si>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</si>
  <si>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</si>
  <si>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</si>
  <si>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</si>
  <si>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</si>
  <si>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</si>
  <si>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</si>
  <si>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</si>
  <si>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</si>
  <si>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</si>
  <si>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</si>
  <si>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</si>
  <si>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</si>
  <si>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</si>
  <si>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</si>
  <si>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</si>
  <si>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</si>
  <si>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</si>
  <si>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</si>
  <si>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</si>
  <si>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</si>
  <si>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</si>
  <si>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</si>
  <si>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</si>
  <si>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</si>
  <si>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</si>
  <si>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</si>
  <si>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</si>
  <si>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</si>
  <si>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</si>
  <si>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</si>
  <si>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</si>
  <si>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</si>
  <si>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</si>
  <si>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</si>
  <si>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</si>
  <si>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</si>
  <si>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</si>
  <si>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</si>
  <si>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</si>
  <si>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</si>
  <si>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</si>
  <si>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</si>
  <si>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</si>
  <si>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</si>
  <si>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</si>
  <si>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</si>
  <si>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</si>
  <si>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</si>
  <si>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</si>
  <si>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</si>
  <si>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</si>
  <si>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</si>
  <si>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</si>
  <si>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</si>
  <si>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</si>
  <si>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</si>
  <si>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</si>
  <si>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</si>
  <si>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</si>
  <si>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</si>
  <si>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</si>
  <si>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</si>
  <si>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</si>
  <si>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</si>
  <si>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</si>
  <si>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</si>
  <si>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</si>
  <si>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</si>
  <si>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</si>
  <si>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</si>
  <si>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</si>
  <si>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</si>
  <si>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</si>
  <si>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</si>
  <si>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</si>
  <si>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</si>
  <si>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</si>
  <si>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</si>
  <si>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</si>
  <si>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</si>
  <si>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</si>
  <si>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</si>
  <si>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</si>
  <si>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</si>
  <si>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</si>
  <si>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</si>
  <si>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</si>
  <si>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</si>
  <si>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</si>
  <si>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</si>
  <si>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</si>
  <si>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</si>
  <si>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</si>
  <si>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</si>
  <si>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</si>
  <si>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</si>
  <si>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</si>
  <si>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</si>
  <si>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</si>
  <si>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</si>
  <si>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</si>
  <si>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</si>
  <si>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</si>
  <si>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</si>
  <si>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</si>
  <si>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</si>
  <si>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</si>
  <si>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</si>
  <si>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</si>
  <si>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</si>
  <si>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</si>
  <si>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</si>
  <si>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</si>
  <si>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</si>
  <si>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</si>
  <si>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</si>
  <si>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</si>
  <si>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</si>
  <si>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</si>
  <si>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</si>
  <si>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</si>
  <si>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</si>
  <si>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</si>
  <si>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</si>
  <si>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</si>
  <si>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</si>
  <si>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</si>
  <si>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</si>
  <si>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</si>
  <si>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</si>
  <si>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</si>
  <si>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</si>
  <si>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</si>
  <si>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</si>
  <si>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</si>
  <si>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</si>
  <si>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</si>
  <si>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</si>
  <si>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</si>
  <si>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</si>
  <si>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</si>
  <si>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</si>
  <si>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</si>
  <si>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</si>
  <si>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</si>
  <si>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</si>
  <si>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</si>
  <si>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</si>
  <si>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</si>
  <si>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</si>
  <si>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</si>
  <si>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</si>
  <si>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</si>
  <si>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</si>
  <si>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</si>
  <si>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</si>
  <si>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</si>
  <si>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</si>
  <si>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</si>
  <si>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</si>
  <si>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</si>
  <si>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</si>
  <si>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</si>
  <si>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</si>
  <si>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</si>
  <si>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</si>
  <si>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</si>
  <si>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</si>
  <si>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</si>
  <si>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</si>
  <si>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</si>
  <si>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</si>
  <si>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</si>
  <si>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</si>
  <si>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</si>
  <si>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</si>
  <si>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</si>
  <si>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</si>
  <si>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</si>
  <si>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</si>
  <si>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</si>
  <si>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</si>
  <si>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</si>
  <si>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</si>
  <si>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</si>
  <si>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</si>
  <si>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</si>
  <si>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</si>
  <si>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</si>
  <si>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</si>
  <si>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</si>
  <si>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</si>
  <si>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</si>
  <si>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</si>
  <si>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</si>
  <si>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</si>
  <si>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</si>
  <si>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</si>
  <si>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</si>
  <si>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</si>
  <si>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</si>
  <si>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</si>
  <si>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</si>
  <si>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</si>
  <si>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</si>
  <si>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</si>
  <si>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</si>
  <si>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</si>
  <si>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</si>
  <si>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</si>
  <si>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</si>
  <si>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</si>
  <si>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</si>
  <si>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</si>
  <si>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</si>
  <si>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</si>
  <si>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</si>
  <si>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</si>
  <si>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</si>
  <si>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</si>
  <si>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</si>
  <si>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</si>
  <si>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</si>
  <si>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</si>
  <si>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</si>
  <si>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</si>
  <si>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</si>
  <si>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</si>
  <si>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</si>
  <si>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</si>
  <si>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</si>
  <si>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</si>
  <si>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</si>
  <si>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</si>
  <si>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</si>
  <si>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</si>
  <si>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</si>
  <si>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</si>
  <si>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</si>
  <si>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</si>
  <si>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</si>
  <si>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</si>
  <si>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</si>
  <si>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</si>
  <si>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</si>
  <si>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</si>
  <si>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</si>
  <si>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</si>
  <si>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</si>
  <si>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</si>
  <si>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</si>
  <si>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</si>
  <si>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</si>
  <si>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</si>
  <si>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</si>
  <si>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</si>
  <si>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</si>
  <si>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</si>
  <si>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</si>
  <si>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</si>
  <si>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</si>
  <si>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</si>
  <si>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</si>
  <si>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</si>
  <si>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</si>
  <si>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</si>
  <si>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</si>
  <si>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</si>
  <si>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</si>
  <si>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</si>
  <si>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</si>
  <si>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</si>
  <si>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</si>
  <si>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</si>
  <si>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</si>
  <si>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</si>
  <si>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</si>
  <si>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</si>
  <si>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</si>
  <si>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</si>
  <si>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</si>
  <si>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</si>
  <si>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</si>
  <si>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</si>
  <si>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</si>
  <si>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</si>
  <si>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</si>
  <si>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</si>
  <si>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</si>
  <si>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</si>
  <si>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</si>
  <si>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</si>
  <si>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</si>
  <si>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</si>
  <si>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</si>
  <si>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</si>
  <si>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</si>
  <si>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</si>
  <si>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</si>
  <si>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</si>
  <si>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</si>
  <si>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</si>
  <si>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</si>
  <si>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</si>
  <si>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</si>
  <si>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</si>
  <si>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</si>
  <si>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</si>
  <si>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</si>
  <si>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</si>
  <si>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</si>
  <si>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</si>
  <si>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</si>
  <si>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</si>
  <si>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</si>
  <si>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</si>
  <si>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</si>
  <si>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</si>
  <si>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</si>
  <si>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</si>
  <si>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</si>
  <si>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</si>
  <si>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</si>
  <si>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</si>
  <si>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</si>
  <si>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</si>
  <si>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</si>
  <si>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</si>
  <si>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</si>
  <si>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</si>
  <si>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</si>
  <si>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</si>
  <si>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</si>
  <si>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</si>
  <si>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</si>
  <si>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</si>
  <si>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</si>
  <si>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</si>
  <si>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</si>
  <si>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</si>
  <si>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</si>
  <si>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</si>
  <si>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</si>
  <si>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</si>
  <si>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</si>
  <si>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</si>
  <si>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</si>
  <si>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</si>
  <si>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</si>
  <si>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</si>
  <si>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</si>
  <si>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</si>
  <si>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</si>
  <si>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</si>
  <si>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</si>
  <si>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</si>
  <si>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</si>
  <si>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</si>
  <si>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</si>
  <si>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</si>
  <si>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</si>
  <si>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</si>
  <si>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</si>
  <si>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</si>
  <si>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</si>
  <si>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</si>
  <si>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</si>
  <si>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</si>
  <si>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</si>
  <si>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</si>
  <si>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</si>
  <si>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</si>
  <si>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</si>
  <si>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</si>
  <si>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</si>
  <si>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</si>
  <si>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</si>
  <si>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</si>
  <si>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</si>
  <si>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</si>
  <si>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</si>
  <si>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</si>
  <si>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</si>
  <si>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</si>
  <si>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</si>
  <si>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</si>
  <si>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</si>
  <si>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</si>
  <si>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</si>
  <si>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</si>
  <si>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</si>
  <si>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</si>
  <si>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</si>
  <si>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</si>
  <si>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</si>
  <si>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</si>
  <si>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</si>
  <si>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</si>
  <si>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</si>
  <si>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</si>
  <si>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</si>
  <si>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</si>
  <si>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</si>
  <si>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</si>
  <si>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</si>
  <si>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</si>
  <si>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</si>
  <si>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</si>
  <si>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</si>
  <si>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</si>
  <si>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</si>
  <si>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</si>
  <si>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</si>
  <si>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</si>
  <si>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</si>
  <si>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</si>
  <si>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</si>
  <si>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</si>
  <si>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</si>
  <si>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</si>
  <si>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</si>
  <si>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</si>
  <si>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</si>
  <si>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</si>
  <si>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</si>
  <si>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</si>
  <si>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</si>
  <si>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</si>
  <si>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</si>
  <si>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</si>
  <si>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</si>
  <si>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</si>
  <si>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</si>
  <si>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</si>
  <si>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</si>
  <si>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</si>
  <si>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</si>
  <si>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</si>
  <si>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</si>
  <si>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</si>
  <si>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</si>
  <si>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</si>
  <si>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</si>
  <si>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</si>
  <si>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</si>
  <si>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</si>
  <si>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</si>
  <si>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</si>
  <si>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</si>
  <si>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</si>
  <si>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</si>
  <si>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</si>
  <si>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</si>
  <si>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</si>
  <si>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</si>
  <si>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</si>
  <si>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</si>
  <si>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</si>
  <si>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</si>
  <si>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</si>
  <si>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</si>
  <si>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</si>
  <si>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</si>
  <si>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</si>
  <si>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</si>
  <si>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</si>
  <si>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</si>
  <si>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</si>
  <si>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</si>
  <si>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</si>
  <si>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</si>
  <si>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</si>
  <si>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</si>
  <si>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</si>
  <si>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</si>
  <si>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</si>
  <si>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</si>
  <si>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</si>
  <si>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</si>
  <si>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</si>
  <si>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</si>
  <si>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</si>
  <si>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</si>
  <si>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</si>
  <si>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</si>
  <si>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</si>
  <si>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</si>
  <si>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</si>
  <si>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</si>
  <si>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</si>
  <si>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</si>
  <si>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</si>
  <si>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</si>
  <si>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</si>
  <si>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</si>
  <si>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</si>
  <si>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</si>
  <si>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</si>
  <si>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</si>
  <si>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</si>
  <si>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</si>
  <si>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</si>
  <si>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</si>
  <si>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</si>
  <si>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</si>
  <si>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</si>
  <si>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</si>
  <si>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</si>
  <si>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</si>
  <si>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</si>
  <si>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</si>
  <si>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</si>
  <si>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</si>
  <si>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</si>
  <si>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</si>
  <si>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</si>
  <si>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</si>
  <si>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</si>
  <si>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</si>
  <si>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</si>
  <si>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</si>
  <si>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</si>
  <si>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</si>
  <si>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</si>
  <si>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</si>
  <si>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</si>
  <si>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</si>
  <si>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</si>
  <si>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</si>
  <si>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</si>
  <si>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</si>
  <si>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</si>
  <si>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</si>
  <si>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</si>
  <si>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</si>
  <si>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</si>
  <si>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</si>
  <si>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</si>
  <si>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</si>
  <si>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</si>
  <si>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</si>
  <si>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</si>
  <si>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</si>
  <si>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</si>
  <si>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</si>
  <si>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</si>
  <si>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</si>
  <si>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</si>
  <si>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</si>
  <si>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</si>
  <si>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</si>
  <si>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</si>
  <si>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</si>
  <si>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</si>
  <si>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</si>
  <si>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</si>
  <si>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</si>
  <si>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</si>
  <si>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</si>
  <si>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</si>
  <si>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</si>
  <si>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</si>
  <si>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</si>
  <si>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</si>
  <si>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</si>
  <si>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</si>
  <si>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</si>
  <si>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</si>
  <si>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</si>
  <si>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</si>
  <si>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</si>
  <si>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</si>
  <si>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</si>
  <si>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</si>
  <si>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</si>
  <si>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</si>
  <si>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</si>
  <si>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</si>
  <si>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</si>
  <si>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</si>
  <si>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</si>
  <si>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</si>
  <si>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</si>
  <si>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</si>
  <si>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</si>
  <si>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</si>
  <si>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</si>
  <si>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</si>
  <si>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</si>
  <si>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</si>
  <si>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</si>
  <si>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</si>
  <si>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</si>
  <si>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</si>
  <si>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</si>
  <si>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</si>
  <si>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</si>
  <si>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</si>
  <si>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</si>
  <si>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</si>
  <si>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</si>
  <si>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</si>
  <si>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</si>
  <si>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</si>
  <si>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</si>
  <si>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</si>
  <si>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</si>
  <si>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</si>
  <si>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</si>
  <si>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</si>
  <si>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</si>
  <si>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</si>
  <si>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</si>
  <si>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</si>
  <si>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</si>
  <si>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</si>
  <si>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</si>
  <si>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</si>
  <si>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</si>
  <si>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</si>
  <si>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</si>
  <si>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</si>
  <si>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</si>
  <si>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</si>
  <si>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</si>
  <si>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</si>
  <si>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</si>
  <si>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</si>
  <si>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</si>
  <si>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</si>
  <si>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</si>
  <si>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</si>
  <si>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</si>
  <si>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</si>
  <si>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</si>
  <si>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</si>
  <si>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</si>
  <si>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</si>
  <si>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</si>
  <si>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</si>
  <si>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</si>
  <si>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</si>
  <si>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</si>
  <si>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</si>
  <si>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</si>
  <si>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</si>
  <si>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</si>
  <si>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</si>
  <si>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</si>
  <si>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</si>
  <si>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</si>
  <si>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</si>
  <si>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</si>
  <si>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</si>
  <si>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</si>
  <si>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</si>
  <si>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</si>
  <si>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</si>
  <si>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</si>
  <si>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</si>
  <si>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</si>
  <si>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</si>
  <si>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</si>
  <si>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</si>
  <si>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</si>
  <si>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</si>
  <si>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</si>
  <si>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</si>
  <si>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</si>
  <si>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</si>
  <si>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</si>
  <si>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</si>
  <si>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</si>
  <si>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</si>
  <si>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</si>
  <si>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</si>
  <si>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</si>
  <si>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</si>
  <si>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</si>
  <si>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</si>
  <si>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</si>
  <si>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</si>
  <si>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</si>
  <si>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</si>
  <si>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</si>
  <si>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</si>
  <si>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</si>
  <si>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</si>
  <si>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</si>
  <si>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</si>
  <si>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</si>
  <si>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</si>
  <si>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</si>
  <si>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</si>
  <si>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</si>
  <si>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</si>
  <si>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</si>
  <si>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</si>
  <si>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</si>
  <si>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</si>
  <si>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</si>
  <si>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</si>
  <si>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</si>
  <si>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</si>
  <si>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</si>
  <si>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</si>
  <si>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</si>
  <si>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</si>
  <si>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</si>
  <si>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</si>
  <si>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</si>
  <si>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</si>
  <si>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</si>
  <si>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</si>
  <si>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</si>
  <si>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</si>
  <si>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</si>
  <si>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</si>
  <si>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</si>
  <si>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</si>
  <si>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</si>
  <si>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</si>
  <si>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</si>
  <si>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</si>
  <si>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</si>
  <si>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</si>
  <si>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</si>
  <si>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</si>
  <si>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</si>
  <si>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</si>
  <si>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</si>
  <si>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</si>
  <si>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</si>
  <si>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</si>
  <si>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</si>
  <si>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</si>
  <si>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</si>
  <si>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</si>
  <si>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</si>
  <si>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</si>
  <si>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</si>
  <si>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</si>
  <si>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</si>
  <si>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</si>
  <si>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</si>
  <si>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</si>
  <si>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</si>
  <si>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</si>
  <si>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</si>
  <si>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</si>
  <si>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</si>
  <si>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</si>
  <si>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</si>
  <si>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</si>
  <si>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</si>
  <si>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</si>
  <si>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</si>
  <si>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</si>
  <si>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</si>
  <si>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</si>
  <si>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</si>
  <si>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</si>
  <si>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</si>
  <si>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</si>
  <si>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</si>
  <si>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</si>
  <si>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</si>
  <si>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</si>
  <si>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</si>
  <si>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</si>
  <si>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</si>
  <si>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</si>
  <si>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</si>
  <si>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</si>
  <si>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</si>
  <si>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</si>
  <si>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</si>
  <si>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</si>
  <si>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</si>
  <si>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</si>
  <si>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</si>
  <si>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</si>
  <si>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</si>
  <si>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</si>
  <si>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</si>
  <si>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</si>
  <si>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</si>
  <si>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</si>
  <si>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</si>
  <si>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</si>
  <si>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</si>
  <si>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</si>
  <si>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</si>
  <si>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</si>
  <si>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</si>
  <si>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</si>
  <si>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</si>
  <si>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</si>
  <si>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</si>
  <si>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</si>
  <si>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</si>
  <si>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</si>
  <si>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</si>
  <si>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</si>
  <si>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</si>
  <si>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</si>
  <si>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</si>
  <si>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</si>
  <si>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</si>
  <si>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</si>
  <si>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</si>
  <si>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</si>
  <si>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</si>
  <si>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</si>
  <si>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</si>
  <si>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</si>
  <si>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</si>
  <si>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</si>
  <si>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</si>
  <si>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</si>
  <si>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</si>
  <si>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</si>
  <si>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</si>
  <si>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</si>
  <si>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</si>
  <si>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</si>
  <si>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</si>
  <si>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</si>
  <si>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</si>
  <si>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</si>
  <si>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</si>
  <si>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</si>
  <si>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</si>
  <si>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</si>
  <si>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</si>
  <si>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</si>
  <si>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</si>
  <si>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</si>
  <si>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</si>
  <si>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</si>
  <si>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</si>
  <si>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</si>
  <si>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</si>
  <si>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</si>
  <si>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</si>
  <si>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</si>
  <si>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</si>
  <si>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</si>
  <si>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</si>
  <si>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</si>
  <si>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</si>
  <si>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</si>
  <si>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</si>
  <si>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</si>
  <si>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</si>
  <si>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</si>
  <si>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</si>
  <si>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</si>
  <si>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</si>
  <si>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</si>
  <si>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</si>
  <si>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</si>
  <si>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</si>
  <si>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</si>
  <si>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</si>
  <si>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</si>
  <si>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</si>
  <si>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</si>
  <si>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</si>
  <si>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</si>
  <si>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</si>
  <si>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</si>
  <si>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</si>
  <si>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</si>
  <si>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</si>
  <si>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</si>
  <si>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</si>
  <si>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</si>
  <si>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</si>
  <si>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</si>
  <si>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</si>
  <si>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</si>
  <si>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</si>
  <si>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</si>
  <si>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</si>
  <si>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</si>
  <si>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</si>
  <si>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</si>
  <si>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</si>
  <si>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</si>
  <si>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</si>
  <si>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</si>
  <si>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</si>
  <si>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</si>
  <si>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</si>
  <si>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</si>
  <si>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</si>
  <si>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</si>
  <si>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</si>
  <si>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</si>
  <si>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</si>
  <si>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</si>
  <si>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</si>
  <si>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</si>
  <si>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</si>
  <si>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</si>
  <si>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</si>
  <si>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</si>
  <si>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</si>
  <si>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</si>
  <si>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</si>
  <si>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</si>
  <si>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</si>
  <si>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</si>
  <si>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</si>
  <si>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</si>
  <si>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</si>
  <si>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</si>
  <si>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</si>
  <si>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</si>
  <si>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</si>
  <si>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</si>
  <si>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</si>
  <si>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</si>
  <si>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</si>
  <si>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</si>
  <si>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</si>
  <si>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</si>
  <si>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</si>
  <si>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</si>
  <si>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</si>
  <si>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</si>
  <si>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</si>
  <si>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</si>
  <si>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</si>
  <si>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</si>
  <si>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</si>
  <si>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</si>
  <si>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</si>
  <si>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</si>
  <si>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</si>
  <si>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</si>
  <si>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</si>
  <si>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</si>
  <si>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</si>
  <si>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</si>
  <si>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</si>
  <si>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</si>
  <si>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</si>
  <si>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</si>
  <si>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</si>
  <si>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</si>
  <si>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</si>
  <si>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</si>
  <si>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</si>
  <si>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</si>
  <si>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</si>
  <si>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</si>
  <si>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</si>
  <si>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</si>
  <si>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</si>
  <si>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</si>
  <si>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</si>
  <si>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</si>
  <si>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</si>
  <si>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</si>
  <si>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</si>
  <si>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</si>
  <si>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</si>
  <si>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</si>
  <si>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</si>
  <si>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</si>
  <si>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</si>
  <si>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</si>
  <si>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</si>
  <si>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</si>
  <si>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</si>
  <si>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</si>
  <si>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</si>
  <si>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</si>
  <si>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</si>
  <si>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</si>
  <si>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</si>
  <si>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</si>
  <si>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</si>
  <si>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</si>
  <si>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</si>
  <si>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</si>
  <si>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</si>
  <si>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</si>
  <si>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</si>
  <si>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</si>
  <si>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</si>
  <si>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</si>
  <si>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</si>
  <si>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</si>
  <si>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</si>
  <si>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</si>
  <si>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</si>
  <si>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</si>
  <si>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</si>
  <si>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</si>
  <si>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</si>
  <si>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</si>
  <si>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</si>
  <si>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</si>
  <si>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</si>
  <si>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</si>
  <si>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</si>
  <si>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</si>
  <si>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</si>
  <si>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</si>
  <si>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</si>
  <si>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</si>
  <si>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</si>
  <si>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</si>
  <si>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</si>
  <si>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</si>
  <si>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</si>
  <si>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</si>
  <si>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</si>
  <si>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</si>
  <si>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</si>
  <si>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</si>
  <si>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</si>
  <si>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</si>
  <si>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</si>
  <si>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</si>
  <si>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</si>
  <si>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</si>
  <si>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</si>
  <si>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</si>
  <si>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</si>
  <si>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</si>
  <si>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</si>
  <si>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</si>
  <si>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</si>
  <si>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</si>
  <si>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</si>
  <si>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</si>
  <si>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</si>
  <si>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</si>
  <si>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</si>
  <si>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</si>
  <si>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</si>
  <si>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</si>
  <si>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</si>
  <si>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</si>
  <si>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</si>
  <si>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</si>
  <si>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</si>
  <si>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</si>
  <si>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</si>
  <si>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</si>
  <si>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</si>
  <si>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</si>
  <si>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</si>
  <si>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</si>
  <si>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</si>
  <si>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</si>
  <si>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</si>
  <si>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</si>
  <si>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</si>
  <si>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</si>
  <si>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</si>
  <si>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</si>
  <si>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</si>
  <si>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</si>
  <si>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</si>
  <si>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</si>
  <si>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</si>
  <si>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</si>
  <si>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</si>
  <si>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</si>
  <si>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</si>
  <si>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</si>
  <si>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</si>
  <si>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</si>
  <si>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</si>
  <si>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</si>
  <si>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</si>
  <si>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</si>
  <si>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</si>
  <si>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</si>
  <si>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</si>
  <si>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</si>
  <si>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</si>
  <si>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</si>
  <si>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</si>
  <si>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</si>
  <si>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</si>
  <si>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</si>
  <si>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</si>
  <si>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</si>
  <si>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</si>
  <si>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</si>
  <si>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</si>
  <si>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</si>
  <si>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</si>
  <si>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</si>
  <si>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</si>
  <si>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</si>
  <si>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</si>
  <si>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</si>
  <si>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</si>
  <si>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</si>
  <si>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</si>
  <si>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</si>
  <si>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</si>
  <si>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</si>
  <si>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</si>
  <si>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</si>
  <si>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</si>
  <si>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</si>
  <si>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</si>
  <si>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</si>
  <si>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</si>
  <si>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</si>
  <si>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</si>
  <si>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</si>
  <si>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</si>
  <si>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</si>
  <si>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</si>
  <si>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</si>
  <si>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</si>
  <si>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</si>
  <si>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</si>
  <si>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</si>
  <si>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</si>
  <si>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</si>
  <si>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</si>
  <si>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</si>
  <si>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</si>
  <si>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</si>
  <si>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</si>
  <si>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</si>
  <si>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</si>
  <si>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</si>
  <si>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</si>
  <si>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</si>
  <si>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</si>
  <si>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</si>
  <si>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</si>
  <si>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</si>
  <si>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</si>
  <si>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</si>
  <si>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</si>
  <si>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</si>
  <si>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</si>
  <si>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</si>
  <si>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</si>
  <si>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</si>
  <si>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</si>
  <si>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</si>
  <si>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</si>
  <si>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</si>
  <si>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</si>
  <si>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</si>
  <si>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</si>
  <si>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</si>
  <si>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</si>
  <si>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</si>
  <si>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</si>
  <si>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</si>
  <si>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</si>
  <si>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</si>
  <si>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</si>
  <si>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</si>
  <si>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</si>
  <si>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</si>
  <si>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</si>
  <si>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</si>
  <si>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</si>
  <si>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</si>
  <si>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</si>
  <si>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</si>
  <si>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</si>
  <si>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</si>
  <si>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</si>
  <si>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</si>
  <si>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</si>
  <si>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</si>
  <si>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</si>
  <si>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</si>
  <si>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</si>
  <si>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</si>
  <si>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</si>
  <si>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</si>
  <si>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</si>
  <si>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</si>
  <si>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</si>
  <si>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</si>
  <si>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</si>
  <si>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</si>
  <si>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</si>
  <si>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</si>
  <si>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</si>
  <si>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</si>
  <si>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</si>
  <si>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</si>
  <si>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</si>
  <si>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</si>
  <si>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</si>
  <si>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</si>
  <si>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</si>
  <si>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</si>
  <si>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</si>
  <si>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</si>
  <si>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</si>
  <si>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</si>
  <si>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</si>
  <si>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</si>
  <si>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</si>
  <si>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</si>
  <si>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</si>
  <si>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</si>
  <si>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</si>
  <si>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</si>
  <si>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</si>
  <si>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</si>
  <si>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</si>
  <si>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</si>
  <si>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</si>
  <si>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</si>
  <si>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</si>
  <si>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</si>
  <si>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</si>
  <si>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</si>
  <si>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</si>
  <si>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</si>
  <si>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</si>
  <si>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</si>
  <si>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</si>
  <si>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</si>
  <si>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</si>
  <si>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</si>
  <si>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</si>
  <si>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</si>
  <si>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</si>
  <si>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</si>
  <si>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</si>
  <si>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</si>
  <si>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</si>
  <si>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</si>
  <si>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</si>
  <si>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</si>
  <si>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</si>
  <si>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</si>
  <si>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</si>
  <si>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</si>
  <si>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</si>
  <si>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</si>
  <si>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</si>
  <si>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</si>
  <si>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</si>
  <si>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</si>
  <si>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</si>
  <si>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</si>
  <si>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</si>
  <si>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</si>
  <si>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</si>
  <si>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</si>
  <si>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</si>
  <si>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</si>
  <si>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</si>
  <si>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</si>
  <si>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</si>
  <si>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</si>
  <si>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</si>
  <si>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</si>
  <si>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</si>
  <si>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</si>
  <si>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</si>
  <si>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</si>
  <si>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</si>
  <si>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</si>
  <si>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</si>
  <si>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</si>
  <si>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</si>
  <si>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</si>
  <si>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</si>
  <si>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</si>
  <si>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</si>
  <si>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</si>
  <si>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</si>
  <si>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</si>
  <si>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</si>
  <si>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</si>
  <si>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</si>
  <si>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</si>
  <si>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</si>
  <si>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</si>
  <si>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</si>
  <si>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</si>
  <si>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</si>
  <si>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</si>
  <si>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</si>
  <si>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</si>
  <si>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</si>
  <si>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</si>
  <si>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</si>
  <si>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</si>
  <si>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</si>
  <si>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</si>
  <si>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</si>
  <si>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</si>
  <si>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</si>
  <si>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</si>
  <si>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</si>
  <si>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</si>
  <si>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</si>
  <si>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</si>
  <si>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</si>
  <si>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</si>
  <si>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</si>
  <si>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</si>
  <si>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</si>
  <si>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</si>
  <si>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</si>
  <si>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</si>
  <si>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</si>
  <si>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</si>
  <si>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</si>
  <si>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</si>
  <si>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</si>
  <si>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</si>
  <si>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</si>
  <si>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</si>
  <si>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</si>
  <si>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</si>
  <si>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</si>
  <si>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</si>
  <si>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</si>
  <si>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</si>
  <si>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</si>
  <si>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</si>
  <si>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</si>
  <si>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</si>
  <si>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</si>
  <si>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</si>
  <si>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</si>
  <si>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</si>
  <si>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</si>
  <si>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</si>
  <si>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</si>
  <si>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</si>
  <si>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</si>
  <si>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</si>
  <si>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</si>
  <si>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</si>
  <si>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</si>
  <si>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</si>
  <si>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</si>
  <si>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</si>
  <si>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</si>
  <si>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</si>
  <si>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</si>
  <si>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</si>
  <si>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</si>
  <si>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</si>
  <si>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</si>
  <si>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</si>
  <si>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</si>
  <si>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</si>
  <si>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</si>
  <si>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</si>
  <si>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</si>
  <si>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</si>
  <si>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</si>
  <si>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</si>
  <si>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</si>
  <si>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</si>
  <si>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</si>
  <si>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</si>
  <si>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</si>
  <si>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</si>
  <si>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</si>
  <si>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</si>
  <si>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</si>
  <si>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</si>
  <si>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</si>
  <si>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</si>
  <si>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</si>
  <si>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</si>
  <si>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</si>
  <si>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</si>
  <si>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</si>
  <si>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</si>
  <si>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</si>
  <si>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</si>
  <si>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</si>
  <si>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</si>
  <si>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</si>
  <si>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</si>
  <si>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</si>
  <si>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</si>
  <si>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</si>
  <si>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</si>
  <si>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</si>
  <si>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</si>
  <si>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</si>
  <si>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</si>
  <si>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</si>
  <si>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</si>
  <si>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</si>
  <si>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</si>
  <si>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</si>
  <si>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</si>
  <si>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</si>
  <si>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</si>
  <si>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</si>
  <si>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</si>
  <si>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</si>
  <si>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</si>
  <si>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</si>
  <si>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</si>
  <si>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</si>
  <si>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</si>
  <si>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</si>
  <si>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</si>
  <si>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</si>
  <si>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</si>
  <si>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</si>
  <si>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</si>
  <si>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</si>
  <si>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</si>
  <si>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</si>
  <si>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</si>
  <si>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</si>
  <si>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</si>
  <si>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</si>
  <si>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</si>
  <si>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</si>
  <si>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</si>
  <si>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</si>
  <si>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</si>
  <si>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</si>
  <si>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</si>
  <si>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</si>
  <si>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</si>
  <si>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</si>
  <si>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</si>
  <si>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</si>
  <si>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</si>
  <si>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</si>
  <si>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</si>
  <si>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</si>
  <si>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</si>
  <si>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</si>
  <si>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</si>
  <si>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</si>
  <si>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</si>
  <si>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</si>
  <si>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</si>
  <si>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</si>
  <si>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</si>
  <si>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</si>
  <si>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</si>
  <si>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</si>
  <si>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</si>
  <si>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</si>
  <si>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</si>
  <si>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</si>
  <si>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</si>
  <si>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</si>
  <si>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</si>
  <si>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</si>
  <si>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</si>
  <si>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</si>
  <si>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</si>
  <si>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</si>
  <si>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</si>
  <si>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</si>
  <si>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</si>
  <si>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</si>
  <si>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</si>
  <si>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</si>
  <si>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</si>
  <si>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</si>
  <si>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</si>
  <si>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</si>
  <si>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</si>
  <si>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</si>
  <si>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</si>
  <si>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</si>
  <si>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</si>
  <si>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</si>
  <si>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</si>
  <si>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</si>
  <si>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</si>
  <si>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</si>
  <si>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</si>
  <si>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</si>
  <si>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</si>
  <si>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</si>
  <si>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</si>
  <si>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</si>
  <si>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</si>
  <si>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</si>
  <si>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</si>
  <si>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</si>
  <si>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</si>
  <si>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</si>
  <si>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</si>
  <si>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</si>
  <si>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</si>
  <si>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</si>
  <si>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</si>
  <si>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</si>
  <si>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</si>
  <si>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</si>
  <si>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</si>
  <si>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</si>
  <si>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</si>
  <si>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</si>
  <si>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</si>
  <si>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</si>
  <si>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</si>
  <si>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</si>
  <si>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</si>
  <si>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</si>
  <si>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</si>
  <si>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</si>
  <si>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</si>
  <si>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</si>
  <si>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</si>
  <si>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</si>
  <si>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</si>
  <si>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</si>
  <si>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</si>
  <si>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</si>
  <si>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</si>
  <si>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</si>
  <si>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</si>
  <si>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</si>
  <si>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</si>
  <si>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</si>
  <si>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</si>
  <si>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</si>
  <si>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</si>
  <si>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</si>
  <si>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</si>
  <si>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</si>
  <si>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</si>
  <si>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</si>
  <si>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</si>
  <si>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</si>
  <si>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</si>
  <si>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</si>
  <si>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</si>
  <si>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</si>
  <si>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</si>
  <si>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</si>
  <si>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</si>
  <si>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</si>
  <si>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</si>
  <si>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</si>
  <si>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</si>
  <si>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</si>
  <si>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</si>
  <si>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</si>
  <si>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</si>
  <si>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</si>
  <si>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</si>
  <si>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</si>
  <si>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</si>
  <si>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</si>
  <si>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</si>
  <si>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</si>
  <si>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</si>
  <si>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</si>
  <si>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</si>
  <si>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</si>
  <si>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</si>
  <si>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</si>
  <si>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</si>
  <si>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</si>
  <si>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</si>
  <si>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</si>
  <si>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</si>
  <si>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</si>
  <si>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</si>
  <si>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</si>
  <si>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</si>
  <si>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</si>
  <si>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</si>
  <si>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</si>
  <si>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</si>
  <si>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</si>
  <si>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</si>
  <si>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</si>
  <si>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</si>
  <si>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</si>
  <si>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</si>
  <si>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</si>
  <si>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</si>
  <si>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</si>
  <si>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</si>
  <si>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</si>
  <si>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</si>
  <si>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</si>
  <si>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</si>
  <si>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</si>
  <si>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</si>
  <si>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</si>
  <si>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</si>
  <si>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</si>
  <si>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</si>
  <si>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</si>
  <si>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</si>
  <si>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</si>
  <si>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</si>
  <si>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</si>
  <si>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</si>
  <si>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</si>
  <si>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</si>
  <si>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</si>
  <si>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</si>
  <si>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</si>
  <si>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</si>
  <si>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</si>
  <si>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</si>
  <si>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</si>
  <si>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</si>
  <si>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</si>
  <si>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</si>
  <si>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</si>
  <si>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</si>
  <si>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</si>
  <si>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</si>
  <si>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</si>
  <si>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</si>
  <si>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</si>
  <si>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</si>
  <si>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</si>
  <si>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</si>
  <si>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</si>
  <si>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</si>
  <si>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</si>
  <si>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</si>
  <si>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</si>
  <si>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</si>
  <si>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</si>
  <si>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</si>
  <si>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</si>
  <si>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</si>
  <si>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</si>
  <si>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</si>
  <si>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</si>
  <si>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</si>
  <si>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</si>
  <si>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</si>
  <si>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</si>
  <si>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</si>
  <si>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</si>
  <si>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</si>
  <si>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</si>
  <si>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</si>
  <si>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</si>
  <si>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</si>
  <si>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</si>
  <si>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</si>
  <si>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</si>
  <si>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</si>
  <si>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</si>
  <si>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</si>
  <si>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</si>
  <si>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</si>
  <si>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</si>
  <si>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</si>
  <si>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</si>
  <si>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</si>
  <si>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</si>
  <si>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</si>
  <si>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</si>
  <si>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</si>
  <si>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</si>
  <si>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</si>
  <si>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</si>
  <si>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</si>
  <si>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</si>
  <si>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</si>
  <si>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</si>
  <si>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</si>
  <si>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</si>
  <si>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</si>
  <si>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</si>
  <si>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</si>
  <si>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</si>
  <si>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</si>
  <si>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</si>
  <si>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</si>
  <si>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</si>
  <si>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</si>
  <si>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</si>
  <si>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</si>
  <si>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</si>
  <si>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</si>
  <si>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</si>
  <si>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</si>
  <si>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</si>
  <si>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</si>
  <si>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</si>
  <si>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</si>
  <si>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</si>
  <si>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</si>
  <si>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</si>
  <si>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</si>
  <si>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</si>
  <si>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</si>
  <si>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</si>
  <si>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</si>
  <si>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</si>
  <si>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</si>
  <si>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</si>
  <si>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</si>
  <si>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</si>
  <si>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</si>
  <si>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</si>
  <si>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</si>
  <si>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</si>
  <si>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</si>
  <si>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</si>
  <si>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</si>
  <si>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</si>
  <si>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</si>
  <si>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</si>
  <si>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</si>
  <si>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</si>
  <si>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</si>
  <si>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</si>
  <si>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</si>
  <si>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</si>
  <si>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</si>
  <si>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</si>
  <si>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</si>
  <si>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</si>
  <si>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</si>
  <si>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</si>
  <si>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</si>
  <si>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</si>
  <si>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</si>
  <si>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</si>
  <si>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</si>
  <si>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</si>
  <si>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</si>
  <si>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</si>
  <si>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</si>
  <si>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</si>
  <si>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</si>
  <si>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</si>
  <si>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</si>
  <si>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</si>
  <si>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</si>
  <si>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</si>
  <si>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</si>
  <si>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</si>
  <si>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</si>
  <si>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</si>
  <si>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</si>
  <si>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</si>
  <si>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</si>
  <si>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</si>
  <si>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</si>
  <si>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</si>
  <si>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</si>
  <si>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</si>
  <si>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</si>
  <si>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</si>
  <si>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</si>
  <si>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</si>
  <si>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</si>
  <si>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</si>
  <si>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</si>
  <si>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</si>
  <si>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</si>
  <si>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</si>
  <si>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</si>
  <si>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</si>
  <si>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</si>
  <si>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</si>
  <si>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</si>
  <si>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</si>
  <si>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</si>
  <si>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</si>
  <si>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</si>
  <si>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</si>
  <si>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</si>
  <si>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</si>
  <si>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</si>
  <si>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</si>
  <si>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</si>
  <si>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</si>
  <si>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</si>
  <si>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</si>
  <si>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</si>
  <si>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</si>
  <si>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</si>
  <si>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</si>
  <si>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</si>
  <si>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</si>
  <si>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</si>
  <si>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</si>
  <si>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</si>
  <si>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</si>
  <si>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</si>
  <si>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</si>
  <si>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</si>
  <si>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</si>
  <si>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</si>
  <si>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</si>
  <si>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</si>
  <si>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</si>
  <si>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</si>
  <si>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</si>
  <si>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</si>
  <si>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</si>
  <si>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</si>
  <si>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</si>
  <si>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</si>
  <si>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</si>
  <si>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</si>
  <si>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</si>
  <si>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</si>
  <si>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</si>
  <si>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</si>
  <si>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</si>
  <si>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</si>
  <si>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</si>
  <si>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</si>
  <si>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</si>
  <si>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</si>
  <si>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</si>
  <si>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</si>
  <si>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</si>
  <si>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</si>
  <si>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</si>
  <si>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</si>
  <si>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</si>
  <si>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</si>
  <si>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</si>
  <si>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</si>
  <si>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</si>
  <si>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</si>
  <si>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</si>
  <si>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</si>
  <si>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</si>
  <si>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</si>
  <si>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</si>
  <si>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</si>
  <si>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</si>
  <si>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</si>
  <si>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</si>
  <si>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</si>
  <si>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</si>
  <si>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</si>
  <si>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</si>
  <si>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</si>
  <si>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</si>
  <si>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</si>
  <si>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</si>
  <si>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</si>
  <si>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</si>
  <si>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</si>
  <si>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</si>
  <si>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</si>
  <si>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</si>
  <si>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</si>
  <si>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</si>
  <si>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</si>
  <si>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</si>
  <si>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</si>
  <si>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</si>
  <si>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</si>
  <si>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</si>
  <si>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</si>
  <si>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</si>
  <si>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</si>
  <si>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</si>
  <si>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</si>
  <si>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</si>
  <si>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</si>
  <si>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</si>
  <si>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</si>
  <si>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</si>
  <si>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</si>
  <si>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</si>
  <si>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</si>
  <si>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</si>
  <si>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</si>
  <si>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</si>
  <si>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</si>
  <si>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</si>
  <si>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</si>
  <si>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</si>
  <si>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</si>
  <si>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</si>
  <si>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</si>
  <si>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</si>
  <si>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</si>
  <si>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</si>
  <si>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</si>
  <si>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</si>
  <si>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</si>
  <si>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</si>
  <si>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</si>
  <si>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</si>
  <si>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</si>
  <si>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</si>
  <si>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</si>
  <si>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</si>
  <si>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</si>
  <si>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</si>
  <si>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</si>
  <si>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</si>
  <si>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</si>
  <si>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</si>
  <si>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</si>
  <si>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</si>
  <si>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</si>
  <si>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</si>
  <si>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</si>
  <si>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</si>
  <si>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</si>
  <si>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</si>
  <si>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</si>
  <si>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</si>
  <si>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</si>
  <si>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</si>
  <si>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</si>
  <si>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</si>
  <si>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</si>
  <si>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</si>
  <si>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</si>
  <si>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</si>
  <si>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</si>
  <si>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</si>
  <si>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</si>
  <si>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</si>
  <si>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</si>
  <si>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</si>
  <si>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</si>
  <si>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</si>
  <si>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</si>
  <si>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</si>
  <si>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</si>
  <si>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</si>
  <si>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</si>
  <si>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</si>
  <si>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</si>
  <si>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</si>
  <si>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</si>
  <si>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</si>
  <si>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</si>
  <si>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</si>
  <si>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</si>
  <si>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</si>
  <si>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</si>
  <si>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</si>
  <si>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</si>
  <si>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</si>
  <si>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</si>
  <si>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</si>
  <si>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</si>
  <si>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</si>
  <si>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</si>
  <si>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</si>
  <si>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</si>
  <si>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</si>
  <si>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</si>
  <si>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</si>
  <si>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</si>
  <si>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</si>
  <si>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</si>
  <si>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</si>
  <si>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</si>
  <si>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</si>
  <si>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</si>
  <si>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</si>
  <si>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</si>
  <si>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</si>
  <si>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</si>
  <si>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</si>
  <si>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</si>
  <si>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</si>
  <si>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</si>
  <si>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</si>
  <si>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</si>
  <si>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</si>
  <si>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</si>
  <si>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</si>
  <si>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</si>
  <si>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</si>
  <si>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</si>
  <si>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</si>
  <si>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</si>
  <si>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</si>
  <si>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</si>
  <si>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</si>
  <si>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</si>
  <si>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</si>
  <si>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</si>
  <si>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</si>
  <si>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</si>
  <si>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</si>
  <si>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</si>
  <si>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</si>
  <si>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</si>
  <si>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</si>
  <si>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</si>
  <si>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</si>
  <si>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</si>
  <si>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</si>
  <si>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</si>
  <si>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</si>
  <si>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</si>
  <si>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</si>
  <si>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</si>
  <si>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</si>
  <si>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</si>
  <si>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</si>
  <si>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</si>
  <si>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</si>
  <si>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</si>
  <si>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</si>
  <si>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</si>
  <si>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</si>
  <si>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</si>
  <si>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</si>
  <si>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</si>
  <si>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</si>
  <si>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</si>
  <si>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</si>
  <si>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</si>
  <si>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</si>
  <si>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</si>
  <si>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</si>
  <si>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</si>
  <si>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</si>
  <si>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</si>
  <si>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</si>
  <si>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</si>
  <si>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</si>
  <si>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</si>
  <si>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</si>
  <si>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</si>
  <si>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</si>
  <si>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</si>
  <si>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</si>
  <si>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</si>
  <si>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</si>
  <si>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</si>
  <si>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</si>
  <si>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</si>
  <si>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</si>
  <si>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</si>
  <si>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</si>
  <si>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</si>
  <si>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</si>
  <si>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</si>
  <si>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</si>
  <si>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</si>
  <si>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</si>
  <si>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</si>
  <si>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</si>
  <si>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</si>
  <si>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</si>
  <si>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</si>
  <si>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</si>
  <si>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</si>
  <si>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</si>
  <si>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</si>
  <si>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</si>
  <si>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</si>
  <si>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</si>
  <si>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</si>
  <si>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</si>
  <si>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</si>
  <si>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</si>
  <si>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</si>
  <si>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</si>
  <si>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</si>
  <si>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</si>
  <si>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</si>
  <si>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</si>
  <si>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</si>
  <si>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</si>
  <si>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</si>
  <si>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</si>
  <si>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</si>
  <si>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</si>
  <si>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</si>
  <si>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</si>
  <si>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</si>
  <si>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</si>
  <si>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</si>
  <si>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</si>
  <si>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</si>
  <si>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</si>
  <si>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</si>
  <si>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</si>
  <si>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</si>
  <si>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</si>
  <si>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</si>
  <si>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</si>
  <si>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</si>
  <si>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</si>
  <si>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</si>
  <si>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</si>
  <si>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</si>
  <si>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</si>
  <si>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</si>
  <si>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</si>
  <si>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</si>
  <si>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</si>
  <si>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</si>
  <si>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</si>
  <si>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</si>
  <si>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</si>
  <si>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</si>
  <si>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</si>
  <si>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</si>
  <si>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</si>
  <si>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</si>
  <si>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</si>
  <si>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</si>
  <si>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</si>
  <si>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</si>
  <si>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</si>
  <si>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</si>
  <si>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</si>
  <si>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</si>
  <si>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</si>
  <si>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</si>
  <si>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</si>
  <si>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</si>
  <si>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</si>
  <si>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</si>
  <si>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</si>
  <si>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</si>
  <si>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</si>
  <si>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</si>
  <si>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</si>
  <si>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</si>
  <si>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</si>
  <si>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</si>
  <si>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</si>
  <si>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</si>
  <si>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</si>
  <si>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</si>
  <si>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</si>
  <si>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</si>
  <si>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</si>
  <si>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</si>
  <si>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</si>
  <si>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</si>
  <si>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</si>
  <si>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</si>
  <si>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</si>
  <si>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</si>
  <si>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</si>
  <si>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</si>
  <si>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</si>
  <si>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</si>
  <si>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</si>
  <si>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</si>
  <si>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</si>
  <si>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</si>
  <si>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</si>
  <si>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</si>
  <si>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</si>
  <si>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</si>
  <si>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</si>
  <si>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</si>
  <si>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</si>
  <si>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</si>
  <si>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</si>
  <si>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</si>
  <si>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</si>
  <si>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</si>
  <si>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</si>
  <si>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</si>
  <si>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</si>
  <si>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</si>
  <si>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</si>
  <si>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</si>
  <si>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</si>
  <si>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</si>
  <si>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</si>
  <si>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</si>
  <si>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</si>
  <si>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</si>
  <si>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</si>
  <si>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</si>
  <si>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</si>
  <si>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</si>
  <si>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</si>
  <si>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</si>
  <si>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</si>
  <si>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</si>
  <si>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</si>
  <si>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</si>
  <si>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</si>
  <si>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</si>
  <si>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</si>
  <si>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</si>
  <si>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</si>
  <si>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</si>
  <si>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</si>
  <si>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</si>
  <si>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</si>
  <si>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</si>
  <si>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</si>
  <si>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</si>
  <si>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</si>
  <si>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</si>
  <si>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</si>
  <si>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</si>
  <si>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</si>
  <si>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</si>
  <si>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</si>
  <si>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</si>
  <si>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</si>
  <si>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</si>
  <si>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</si>
  <si>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</si>
  <si>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</si>
  <si>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</si>
  <si>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</si>
  <si>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</si>
  <si>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</si>
  <si>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</si>
  <si>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</si>
  <si>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</si>
  <si>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</si>
  <si>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</si>
  <si>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</si>
  <si>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</si>
  <si>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</si>
  <si>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</si>
  <si>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</si>
  <si>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</si>
  <si>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</si>
  <si>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</si>
  <si>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</si>
  <si>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</si>
  <si>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</si>
  <si>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</si>
  <si>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</si>
  <si>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</si>
  <si>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</si>
  <si>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</si>
  <si>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</si>
  <si>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</si>
  <si>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</si>
  <si>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</si>
  <si>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</si>
  <si>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</si>
  <si>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</si>
  <si>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</si>
  <si>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</si>
  <si>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</si>
  <si>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</si>
  <si>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</si>
  <si>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</si>
  <si>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</si>
  <si>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</si>
  <si>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</si>
  <si>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</si>
  <si>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</si>
  <si>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</si>
  <si>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</si>
  <si>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</si>
  <si>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</si>
  <si>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</si>
  <si>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</si>
  <si>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</si>
  <si>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</si>
  <si>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</si>
  <si>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</si>
  <si>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</si>
  <si>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</si>
  <si>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</si>
  <si>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</si>
  <si>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</si>
  <si>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</si>
  <si>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</si>
  <si>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</si>
  <si>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</si>
  <si>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</si>
  <si>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</si>
  <si>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</si>
  <si>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</si>
  <si>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</si>
  <si>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</si>
  <si>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</si>
  <si>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</si>
  <si>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</si>
  <si>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</si>
  <si>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</si>
  <si>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</si>
  <si>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</si>
  <si>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</si>
  <si>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</si>
  <si>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</si>
  <si>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</si>
  <si>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</si>
  <si>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</si>
  <si>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</si>
  <si>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</si>
  <si>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</si>
  <si>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</si>
  <si>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</si>
  <si>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</si>
  <si>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</si>
  <si>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</si>
  <si>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</si>
  <si>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</si>
  <si>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</si>
  <si>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</si>
  <si>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</si>
  <si>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</si>
  <si>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</si>
  <si>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</si>
  <si>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</si>
  <si>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</si>
  <si>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</si>
  <si>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</si>
  <si>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</si>
  <si>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</si>
  <si>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</si>
  <si>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</si>
  <si>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</si>
  <si>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</si>
  <si>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</si>
  <si>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</si>
  <si>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</si>
  <si>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</si>
  <si>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</si>
  <si>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</si>
  <si>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</si>
  <si>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</si>
  <si>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</si>
  <si>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</si>
  <si>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</si>
  <si>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</si>
  <si>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</si>
  <si>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</si>
  <si>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</si>
  <si>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</si>
  <si>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</si>
  <si>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</si>
  <si>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</si>
  <si>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</si>
  <si>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</si>
  <si>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</si>
  <si>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</si>
  <si>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</si>
  <si>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</si>
  <si>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</si>
  <si>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</si>
  <si>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</si>
  <si>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</si>
  <si>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</si>
  <si>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</si>
  <si>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</si>
  <si>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</si>
  <si>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</si>
  <si>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</si>
  <si>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</si>
  <si>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</si>
  <si>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</si>
  <si>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</si>
  <si>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</si>
  <si>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</si>
  <si>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</si>
  <si>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</si>
  <si>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</si>
  <si>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</si>
  <si>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</si>
  <si>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</si>
  <si>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</si>
  <si>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</si>
  <si>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</si>
  <si>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</si>
  <si>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</si>
  <si>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</si>
  <si>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</si>
  <si>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</si>
  <si>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</si>
  <si>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</si>
  <si>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</si>
  <si>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</si>
  <si>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</si>
  <si>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</si>
  <si>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</si>
  <si>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</si>
  <si>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</si>
  <si>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</si>
  <si>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</si>
  <si>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</si>
  <si>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</si>
  <si>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</si>
  <si>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</si>
  <si>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</si>
  <si>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</si>
  <si>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</si>
  <si>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</si>
  <si>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</si>
  <si>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</si>
  <si>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</si>
  <si>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</si>
  <si>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</si>
  <si>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</si>
  <si>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</si>
  <si>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</si>
  <si>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</si>
  <si>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</si>
  <si>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</si>
  <si>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</si>
  <si>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</si>
  <si>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</si>
  <si>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</si>
  <si>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</si>
  <si>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</si>
  <si>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</si>
  <si>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</si>
  <si>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</si>
  <si>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</si>
  <si>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</si>
  <si>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</si>
  <si>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</si>
  <si>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</si>
  <si>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</si>
  <si>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</si>
  <si>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</si>
  <si>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</si>
  <si>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</si>
  <si>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</si>
  <si>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</si>
  <si>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</si>
  <si>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</si>
  <si>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</si>
  <si>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</si>
  <si>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</si>
  <si>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</si>
  <si>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</si>
  <si>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</si>
  <si>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</si>
  <si>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</si>
  <si>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</si>
  <si>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</si>
  <si>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</si>
  <si>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</si>
  <si>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</si>
  <si>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</si>
  <si>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</si>
  <si>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</si>
  <si>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</si>
  <si>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</si>
  <si>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</si>
  <si>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</si>
  <si>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</si>
  <si>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</si>
  <si>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</si>
  <si>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</si>
  <si>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</si>
  <si>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</si>
  <si>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</si>
  <si>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</si>
  <si>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</si>
  <si>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</si>
  <si>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</si>
  <si>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</si>
  <si>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</si>
  <si>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</si>
  <si>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</si>
  <si>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</si>
  <si>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</si>
  <si>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</si>
  <si>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</si>
  <si>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</si>
  <si>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</si>
  <si>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</si>
  <si>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</si>
  <si>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</si>
  <si>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</si>
  <si>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</si>
  <si>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</si>
  <si>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</si>
  <si>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</si>
  <si>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</si>
  <si>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</si>
  <si>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</si>
  <si>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</si>
  <si>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</si>
  <si>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</si>
  <si>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</si>
  <si>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</si>
  <si>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</si>
  <si>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</si>
  <si>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</si>
  <si>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</si>
  <si>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</si>
  <si>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</si>
  <si>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</si>
  <si>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</si>
  <si>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</si>
  <si>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</si>
  <si>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</si>
  <si>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</si>
  <si>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</si>
  <si>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</si>
  <si>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</si>
  <si>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</si>
  <si>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</si>
  <si>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</si>
  <si>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</si>
  <si>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</si>
  <si>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</si>
  <si>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</si>
  <si>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</si>
  <si>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</si>
  <si>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</si>
  <si>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</si>
  <si>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</si>
  <si>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</si>
  <si>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</si>
  <si>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</si>
  <si>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</si>
  <si>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</si>
  <si>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</si>
  <si>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</si>
  <si>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</si>
  <si>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</si>
  <si>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</si>
  <si>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</si>
  <si>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</si>
  <si>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</si>
  <si>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</si>
  <si>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</si>
  <si>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</si>
  <si>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</si>
  <si>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</si>
  <si>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</si>
  <si>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</si>
  <si>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</si>
  <si>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</si>
  <si>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</si>
  <si>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</si>
  <si>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</si>
  <si>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</si>
  <si>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</si>
  <si>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</si>
  <si>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</si>
  <si>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</si>
  <si>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</si>
  <si>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</si>
  <si>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</si>
  <si>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</si>
  <si>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</si>
  <si>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</si>
  <si>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</si>
  <si>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</si>
  <si>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</si>
  <si>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</si>
  <si>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</si>
  <si>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</si>
  <si>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</si>
  <si>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</si>
  <si>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</si>
  <si>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</si>
  <si>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</si>
  <si>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</si>
  <si>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</si>
  <si>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</si>
  <si>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</si>
  <si>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</si>
  <si>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</si>
  <si>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</si>
  <si>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</si>
  <si>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</si>
  <si>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</si>
  <si>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</si>
  <si>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</si>
  <si>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</si>
  <si>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</si>
  <si>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</si>
  <si>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</si>
  <si>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</si>
  <si>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</si>
  <si>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</si>
  <si>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</si>
  <si>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</si>
  <si>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</si>
  <si>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</si>
  <si>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</si>
  <si>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</si>
  <si>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</si>
  <si>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</si>
  <si>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</si>
  <si>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</si>
  <si>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</si>
  <si>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</si>
  <si>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</si>
  <si>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</si>
  <si>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</si>
  <si>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</si>
  <si>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</si>
  <si>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</si>
  <si>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</si>
  <si>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</si>
  <si>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</si>
  <si>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</si>
  <si>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</si>
  <si>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</si>
  <si>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</si>
  <si>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</si>
  <si>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</si>
  <si>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</si>
  <si>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</si>
  <si>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</si>
  <si>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</si>
  <si>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</si>
  <si>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</si>
  <si>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</si>
  <si>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</si>
  <si>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</si>
  <si>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</si>
  <si>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</si>
  <si>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</si>
  <si>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</si>
  <si>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</si>
  <si>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</si>
  <si>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</si>
  <si>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</si>
  <si>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</si>
  <si>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</si>
  <si>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</si>
  <si>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</si>
  <si>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</si>
  <si>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</si>
  <si>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</si>
  <si>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</si>
  <si>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</si>
  <si>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</si>
  <si>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</si>
  <si>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</si>
  <si>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</si>
  <si>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</si>
  <si>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</si>
  <si>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</si>
  <si>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</si>
  <si>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</si>
  <si>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</si>
  <si>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</si>
  <si>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</si>
  <si>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</si>
  <si>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</si>
  <si>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</si>
  <si>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</si>
  <si>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</si>
  <si>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</si>
  <si>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</si>
  <si>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</si>
  <si>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</si>
  <si>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</si>
  <si>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</si>
  <si>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</si>
  <si>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</si>
  <si>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</si>
  <si>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</si>
  <si>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</si>
  <si>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</si>
  <si>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</si>
  <si>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</si>
  <si>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</si>
  <si>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</si>
  <si>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</si>
  <si>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</si>
  <si>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</si>
  <si>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</si>
  <si>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</si>
  <si>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</si>
  <si>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</si>
  <si>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</si>
  <si>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</si>
  <si>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</si>
  <si>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</si>
  <si>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</si>
  <si>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</si>
  <si>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</si>
  <si>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</si>
  <si>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</si>
  <si>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</si>
  <si>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</si>
  <si>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</si>
  <si>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</si>
  <si>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</si>
  <si>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</si>
  <si>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</si>
  <si>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</si>
  <si>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</si>
  <si>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</si>
  <si>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</si>
  <si>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</si>
  <si>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</si>
  <si>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</si>
  <si>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</si>
  <si>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</si>
  <si>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</si>
  <si>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</si>
  <si>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</si>
  <si>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</si>
  <si>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</si>
  <si>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</si>
  <si>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</si>
  <si>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</si>
  <si>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</si>
  <si>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</si>
  <si>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</si>
  <si>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</si>
  <si>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</si>
  <si>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</si>
  <si>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</si>
  <si>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</si>
  <si>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</si>
  <si>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</si>
  <si>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</si>
  <si>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</si>
  <si>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</si>
  <si>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</si>
  <si>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</si>
  <si>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</si>
  <si>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</si>
  <si>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</si>
  <si>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</si>
  <si>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</si>
  <si>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</si>
  <si>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</si>
  <si>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</si>
  <si>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</si>
  <si>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</si>
  <si>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</si>
  <si>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</si>
  <si>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</si>
  <si>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</si>
  <si>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</si>
  <si>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</si>
  <si>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</si>
  <si>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</si>
  <si>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</si>
  <si>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</si>
  <si>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</si>
  <si>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</si>
  <si>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</si>
  <si>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</si>
  <si>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</si>
  <si>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</si>
  <si>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</si>
  <si>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</si>
  <si>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</si>
  <si>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</si>
  <si>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</si>
  <si>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</si>
  <si>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</si>
  <si>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</si>
  <si>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</si>
  <si>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</si>
  <si>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</si>
  <si>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</si>
  <si>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</si>
  <si>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</si>
  <si>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</si>
  <si>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</si>
  <si>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</si>
  <si>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</si>
  <si>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</si>
  <si>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</si>
  <si>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</si>
  <si>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</si>
  <si>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</si>
  <si>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</si>
  <si>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</si>
  <si>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</si>
  <si>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</si>
  <si>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</si>
  <si>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</si>
  <si>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</si>
  <si>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</si>
  <si>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</si>
  <si>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</si>
  <si>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</si>
  <si>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</si>
  <si>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</si>
  <si>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</si>
  <si>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</si>
  <si>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</si>
  <si>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</si>
  <si>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</si>
  <si>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</si>
  <si>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</si>
  <si>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</si>
  <si>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</si>
  <si>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</si>
  <si>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</si>
  <si>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</si>
  <si>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</si>
  <si>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</si>
  <si>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</si>
  <si>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</si>
  <si>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</si>
  <si>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</si>
  <si>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</si>
  <si>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</si>
  <si>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</si>
  <si>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</si>
  <si>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</si>
  <si>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</si>
  <si>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</si>
  <si>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</si>
  <si>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</si>
  <si>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</si>
  <si>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</si>
  <si>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</si>
  <si>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</si>
  <si>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</si>
  <si>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</si>
  <si>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</si>
  <si>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</si>
  <si>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</si>
  <si>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</si>
  <si>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</si>
  <si>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</si>
  <si>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</si>
  <si>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</si>
  <si>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</si>
  <si>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</si>
  <si>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</si>
  <si>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</si>
  <si>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</si>
  <si>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</si>
  <si>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</si>
  <si>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</si>
  <si>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</si>
  <si>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</si>
  <si>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</si>
  <si>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</si>
  <si>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</si>
  <si>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</si>
  <si>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</si>
  <si>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</si>
  <si>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</si>
  <si>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</si>
  <si>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</si>
  <si>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</si>
  <si>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</si>
  <si>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</si>
  <si>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</si>
  <si>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</si>
  <si>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</si>
  <si>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</si>
  <si>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</si>
  <si>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</si>
  <si>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</si>
  <si>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</si>
  <si>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</si>
  <si>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</si>
  <si>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</si>
  <si>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</si>
  <si>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</si>
  <si>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</si>
  <si>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</si>
  <si>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</si>
  <si>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</si>
  <si>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</si>
  <si>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</si>
  <si>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</si>
  <si>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</si>
  <si>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</si>
  <si>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</si>
  <si>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</si>
  <si>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</si>
  <si>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</si>
  <si>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</si>
  <si>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</si>
  <si>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</si>
  <si>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</si>
  <si>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</si>
  <si>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</si>
  <si>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</si>
  <si>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</si>
  <si>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</si>
  <si>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</si>
  <si>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</si>
  <si>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</si>
  <si>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</si>
  <si>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</si>
  <si>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</si>
  <si>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</si>
  <si>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</si>
  <si>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</si>
  <si>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</si>
  <si>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</si>
  <si>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</si>
  <si>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</si>
  <si>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</si>
  <si>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</si>
  <si>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</si>
  <si>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</si>
  <si>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</si>
  <si>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</si>
  <si>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</si>
  <si>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</si>
  <si>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</si>
  <si>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</si>
  <si>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</si>
  <si>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</si>
  <si>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</si>
  <si>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</si>
  <si>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</si>
  <si>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</si>
  <si>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</si>
  <si>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</si>
  <si>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</si>
  <si>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</si>
  <si>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</si>
  <si>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</si>
  <si>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</si>
  <si>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</si>
  <si>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</si>
  <si>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</si>
  <si>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</si>
  <si>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</si>
  <si>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</si>
  <si>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</si>
  <si>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</si>
  <si>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</si>
  <si>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</si>
  <si>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</si>
  <si>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</si>
  <si>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</si>
  <si>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</si>
  <si>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</si>
  <si>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</si>
  <si>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</si>
  <si>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</si>
  <si>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</si>
  <si>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</si>
  <si>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</si>
  <si>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</si>
  <si>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</si>
  <si>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</si>
  <si>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</si>
  <si>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</si>
  <si>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</si>
  <si>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</si>
  <si>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</si>
  <si>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</si>
  <si>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</si>
  <si>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</si>
  <si>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</si>
  <si>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</si>
  <si>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</si>
  <si>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</si>
  <si>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</si>
  <si>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</si>
  <si>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</si>
  <si>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</si>
  <si>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</si>
  <si>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</si>
  <si>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</si>
  <si>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</si>
  <si>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</si>
  <si>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</si>
  <si>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</si>
  <si>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</si>
  <si>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</si>
  <si>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</si>
  <si>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</si>
  <si>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</si>
  <si>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</si>
  <si>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</si>
  <si>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</si>
  <si>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</si>
  <si>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</si>
  <si>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</si>
  <si>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</si>
  <si>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</si>
  <si>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</si>
  <si>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</si>
  <si>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</si>
  <si>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</si>
  <si>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</si>
  <si>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</si>
  <si>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</si>
  <si>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</si>
  <si>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</si>
  <si>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</si>
  <si>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</si>
  <si>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</si>
  <si>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</si>
  <si>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</si>
  <si>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</si>
  <si>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</si>
  <si>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</si>
  <si>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</si>
  <si>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</si>
  <si>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</si>
  <si>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</si>
  <si>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</si>
  <si>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</si>
  <si>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</si>
  <si>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</si>
  <si>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</si>
  <si>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</si>
  <si>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</si>
  <si>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</si>
  <si>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</si>
  <si>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</si>
  <si>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</si>
  <si>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</si>
  <si>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</si>
  <si>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</si>
  <si>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</si>
  <si>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</si>
  <si>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</si>
  <si>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</si>
  <si>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</si>
  <si>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</si>
  <si>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</si>
  <si>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</si>
  <si>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</si>
  <si>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</si>
  <si>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</si>
  <si>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</si>
  <si>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</si>
  <si>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</si>
  <si>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</si>
  <si>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</si>
  <si>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</si>
  <si>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</si>
  <si>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</si>
  <si>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</si>
  <si>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</si>
  <si>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</si>
  <si>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</si>
  <si>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</si>
  <si>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</si>
  <si>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</si>
  <si>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</si>
  <si>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</si>
  <si>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</si>
  <si>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</si>
  <si>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</si>
  <si>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</si>
  <si>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</si>
  <si>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</si>
  <si>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</si>
  <si>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</si>
  <si>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</si>
  <si>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</si>
  <si>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</si>
  <si>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</si>
  <si>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</si>
  <si>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</si>
  <si>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</si>
  <si>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</si>
  <si>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</si>
  <si>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</si>
  <si>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</si>
  <si>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</si>
  <si>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</si>
  <si>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</si>
  <si>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</si>
  <si>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</si>
  <si>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</si>
  <si>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</si>
  <si>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</si>
  <si>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</si>
  <si>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</si>
  <si>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</si>
  <si>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</si>
  <si>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</si>
  <si>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</si>
  <si>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</si>
  <si>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</si>
  <si>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</si>
  <si>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</si>
  <si>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</si>
  <si>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</si>
  <si>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</si>
  <si>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</si>
  <si>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</si>
  <si>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</si>
  <si>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</si>
  <si>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</si>
  <si>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</si>
  <si>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</si>
  <si>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</si>
  <si>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</si>
  <si>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</si>
  <si>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</si>
  <si>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</si>
  <si>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</si>
  <si>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</si>
  <si>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</si>
  <si>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</si>
  <si>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</si>
  <si>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</si>
  <si>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</si>
  <si>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</si>
  <si>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</si>
  <si>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</si>
  <si>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</si>
  <si>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</si>
  <si>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</si>
  <si>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</si>
  <si>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</si>
  <si>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</si>
  <si>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</si>
  <si>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</si>
  <si>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</si>
  <si>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</si>
  <si>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</si>
  <si>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</si>
  <si>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</si>
  <si>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</si>
  <si>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</si>
  <si>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</si>
  <si>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</si>
  <si>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</si>
  <si>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</si>
  <si>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</si>
  <si>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</si>
  <si>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</si>
  <si>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</si>
  <si>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</si>
  <si>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</si>
  <si>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</si>
  <si>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</si>
  <si>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</si>
  <si>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</si>
  <si>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</si>
  <si>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</si>
  <si>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</si>
  <si>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</si>
  <si>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</si>
  <si>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</si>
  <si>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</si>
  <si>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</si>
  <si>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</si>
  <si>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</si>
  <si>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</si>
  <si>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</si>
  <si>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</si>
  <si>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</si>
  <si>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</si>
  <si>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</si>
  <si>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</si>
  <si>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</si>
  <si>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</si>
  <si>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</si>
  <si>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</si>
  <si>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</si>
  <si>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</si>
  <si>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</si>
  <si>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</si>
  <si>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</si>
  <si>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</si>
  <si>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</si>
  <si>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</si>
  <si>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</si>
  <si>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</si>
  <si>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</si>
  <si>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</si>
  <si>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</si>
  <si>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</si>
  <si>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</si>
  <si>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</si>
  <si>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</si>
  <si>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</si>
  <si>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</si>
  <si>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</si>
  <si>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</si>
  <si>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</si>
  <si>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</si>
  <si>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</si>
  <si>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</si>
  <si>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</si>
  <si>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</si>
  <si>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</si>
  <si>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</si>
  <si>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</si>
  <si>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</si>
  <si>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</si>
  <si>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</si>
  <si>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</si>
  <si>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</si>
  <si>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</si>
  <si>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</si>
  <si>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</si>
  <si>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</si>
  <si>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</si>
  <si>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</si>
  <si>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</si>
  <si>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</si>
  <si>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</si>
  <si>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</si>
  <si>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</si>
  <si>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</si>
  <si>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</si>
  <si>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</si>
  <si>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</si>
  <si>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</si>
  <si>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</si>
  <si>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</si>
  <si>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</si>
  <si>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</si>
  <si>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</si>
  <si>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</si>
  <si>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</si>
  <si>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</si>
  <si>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</si>
  <si>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</si>
  <si>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</si>
  <si>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</si>
  <si>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</si>
  <si>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</si>
  <si>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</si>
  <si>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</si>
  <si>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</si>
  <si>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</si>
  <si>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</si>
  <si>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</si>
  <si>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</si>
  <si>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</si>
  <si>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</si>
  <si>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</si>
  <si>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</si>
  <si>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</si>
  <si>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</si>
  <si>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</si>
  <si>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</si>
  <si>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</si>
  <si>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</si>
  <si>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</si>
  <si>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</si>
  <si>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</si>
  <si>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</si>
  <si>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</si>
  <si>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</si>
  <si>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</si>
  <si>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</si>
  <si>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</si>
  <si>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</si>
  <si>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</si>
  <si>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</si>
  <si>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</si>
  <si>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</si>
  <si>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</si>
  <si>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</si>
  <si>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</si>
  <si>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</si>
  <si>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</si>
  <si>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</si>
  <si>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</si>
  <si>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</si>
  <si>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</si>
  <si>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</si>
  <si>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</si>
  <si>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</si>
  <si>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</si>
  <si>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</si>
  <si>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</si>
  <si>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</si>
  <si>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</si>
  <si>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</si>
  <si>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</si>
  <si>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</si>
  <si>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</si>
  <si>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</si>
  <si>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</si>
  <si>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</si>
  <si>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</si>
  <si>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</si>
  <si>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</si>
  <si>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</si>
  <si>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</si>
  <si>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</si>
  <si>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</si>
  <si>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</si>
  <si>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</si>
  <si>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</si>
  <si>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</si>
  <si>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</si>
  <si>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</si>
  <si>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</si>
  <si>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</si>
  <si>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</si>
  <si>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</si>
  <si>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</si>
  <si>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</si>
  <si>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</si>
  <si>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</si>
  <si>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</si>
  <si>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</si>
  <si>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</si>
  <si>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</si>
  <si>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</si>
  <si>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</si>
  <si>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</si>
  <si>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</si>
  <si>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</si>
  <si>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</si>
  <si>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</si>
  <si>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</si>
  <si>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</si>
  <si>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</si>
  <si>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</si>
  <si>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</si>
  <si>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</si>
  <si>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</si>
  <si>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</si>
  <si>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</si>
  <si>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</si>
  <si>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</si>
  <si>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</si>
  <si>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</si>
  <si>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</si>
  <si>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</si>
  <si>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</si>
  <si>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</si>
  <si>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</si>
  <si>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</si>
  <si>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</si>
  <si>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</si>
  <si>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</si>
  <si>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</si>
  <si>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</si>
  <si>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</si>
  <si>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</si>
  <si>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</si>
  <si>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</si>
  <si>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</si>
  <si>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</si>
  <si>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</si>
  <si>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</si>
  <si>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</si>
  <si>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</si>
  <si>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</si>
  <si>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</si>
  <si>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</si>
  <si>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</si>
  <si>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</si>
  <si>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</si>
  <si>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</si>
  <si>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</si>
  <si>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</si>
  <si>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</si>
  <si>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</si>
  <si>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</si>
  <si>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</si>
  <si>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</si>
  <si>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</si>
  <si>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</si>
  <si>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</si>
  <si>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</si>
  <si>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</si>
  <si>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</si>
  <si>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</si>
  <si>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</si>
  <si>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</si>
  <si>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</si>
  <si>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</si>
  <si>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</si>
  <si>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</si>
  <si>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</si>
  <si>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</si>
  <si>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</si>
  <si>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</si>
  <si>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</si>
  <si>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</si>
  <si>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</si>
  <si>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</si>
  <si>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</si>
  <si>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</si>
  <si>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</si>
  <si>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</si>
  <si>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</si>
  <si>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</si>
  <si>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</si>
  <si>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</si>
  <si>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</si>
  <si>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</si>
  <si>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</si>
  <si>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</si>
  <si>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</si>
  <si>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</si>
  <si>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</si>
  <si>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</si>
  <si>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</si>
  <si>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</si>
  <si>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</si>
  <si>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</si>
  <si>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</si>
  <si>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</si>
  <si>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</si>
  <si>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</si>
  <si>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</si>
  <si>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</si>
  <si>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</si>
  <si>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</si>
  <si>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</si>
  <si>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</si>
  <si>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</si>
  <si>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</si>
  <si>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</si>
  <si>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</si>
  <si>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</si>
  <si>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</si>
  <si>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</si>
  <si>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</si>
  <si>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</si>
  <si>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</si>
  <si>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</si>
  <si>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</si>
  <si>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</si>
  <si>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</si>
  <si>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</si>
  <si>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</si>
  <si>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</si>
  <si>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</si>
  <si>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</si>
  <si>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</si>
  <si>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</si>
  <si>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</si>
  <si>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</si>
  <si>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</si>
  <si>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</si>
  <si>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</si>
  <si>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</si>
  <si>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</si>
  <si>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</si>
  <si>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</si>
  <si>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</si>
  <si>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</si>
  <si>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</si>
  <si>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</si>
  <si>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</si>
  <si>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</si>
  <si>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</si>
  <si>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</si>
  <si>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</si>
  <si>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</si>
  <si>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</si>
  <si>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</si>
  <si>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</si>
  <si>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</si>
  <si>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</si>
  <si>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</si>
  <si>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</si>
  <si>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</si>
  <si>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</si>
  <si>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</si>
  <si>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</si>
  <si>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</si>
  <si>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</si>
  <si>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</si>
  <si>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</si>
  <si>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</si>
  <si>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</si>
  <si>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</si>
  <si>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</si>
  <si>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</si>
  <si>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</si>
  <si>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</si>
  <si>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</si>
  <si>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</si>
  <si>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</si>
  <si>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</si>
  <si>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</si>
  <si>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</si>
  <si>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</si>
  <si>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</si>
  <si>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</si>
  <si>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</si>
  <si>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</si>
  <si>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</si>
  <si>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</si>
  <si>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</si>
  <si>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</si>
  <si>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</si>
  <si>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</si>
  <si>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</si>
  <si>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</si>
  <si>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</si>
  <si>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</si>
  <si>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</si>
  <si>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</si>
  <si>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</si>
  <si>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</si>
  <si>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</si>
  <si>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</si>
  <si>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</si>
  <si>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</si>
  <si>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</si>
  <si>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</si>
  <si>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</si>
  <si>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</si>
  <si>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</si>
  <si>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</si>
  <si>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</si>
  <si>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</si>
  <si>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</si>
  <si>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</si>
  <si>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</si>
  <si>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</si>
  <si>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</si>
  <si>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</si>
  <si>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</si>
  <si>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</si>
  <si>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</si>
  <si>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</si>
  <si>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</si>
  <si>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</si>
  <si>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</si>
  <si>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</si>
  <si>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</si>
  <si>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</si>
  <si>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</si>
  <si>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</si>
  <si>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</si>
  <si>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</si>
  <si>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</si>
  <si>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</si>
  <si>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</si>
  <si>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</si>
  <si>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</si>
  <si>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</si>
  <si>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</si>
  <si>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</si>
  <si>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</si>
  <si>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</si>
  <si>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</si>
  <si>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</si>
  <si>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</si>
  <si>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</si>
  <si>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</si>
  <si>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</si>
  <si>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</si>
  <si>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</si>
  <si>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</si>
  <si>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</si>
  <si>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</si>
  <si>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</si>
  <si>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</si>
  <si>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</si>
  <si>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</si>
  <si>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</si>
  <si>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</si>
  <si>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</si>
  <si>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</si>
  <si>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</si>
  <si>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</si>
  <si>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</si>
  <si>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</si>
  <si>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</si>
  <si>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</si>
  <si>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</si>
  <si>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</si>
  <si>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</si>
  <si>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</si>
  <si>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</si>
  <si>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</si>
  <si>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</si>
  <si>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</si>
  <si>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</si>
  <si>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</si>
  <si>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</si>
  <si>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</si>
  <si>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</si>
  <si>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</si>
  <si>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</si>
  <si>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</si>
  <si>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</si>
  <si>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</si>
  <si>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</si>
  <si>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</si>
  <si>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</si>
  <si>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</si>
  <si>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</si>
  <si>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</si>
  <si>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</si>
  <si>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</si>
  <si>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</si>
  <si>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</si>
  <si>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</si>
  <si>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</si>
  <si>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</si>
  <si>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</si>
  <si>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</si>
  <si>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</si>
  <si>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</si>
  <si>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</si>
  <si>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</si>
  <si>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</si>
  <si>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</si>
  <si>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</si>
  <si>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</si>
  <si>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</si>
  <si>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</si>
  <si>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</si>
  <si>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</si>
  <si>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</si>
  <si>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</si>
  <si>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</si>
  <si>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</si>
  <si>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</si>
  <si>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</si>
  <si>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</si>
  <si>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</si>
  <si>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</si>
  <si>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</si>
  <si>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</si>
  <si>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</si>
  <si>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</si>
  <si>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</si>
  <si>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</si>
  <si>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</si>
  <si>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</si>
  <si>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</si>
  <si>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</si>
  <si>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</si>
  <si>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</si>
  <si>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</si>
  <si>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</si>
  <si>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</si>
  <si>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</si>
  <si>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</si>
  <si>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</si>
  <si>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</si>
  <si>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</si>
  <si>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</si>
  <si>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</si>
  <si>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</si>
  <si>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</si>
  <si>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</si>
  <si>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</si>
  <si>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</si>
  <si>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</si>
  <si>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</si>
  <si>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</si>
  <si>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</si>
  <si>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</si>
  <si>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</si>
  <si>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</si>
  <si>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</si>
  <si>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</si>
  <si>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</si>
  <si>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</si>
  <si>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</si>
  <si>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</si>
  <si>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</si>
  <si>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</si>
  <si>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</si>
  <si>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</si>
  <si>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</si>
  <si>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</si>
  <si>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</si>
  <si>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</si>
  <si>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</si>
  <si>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</si>
  <si>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</si>
  <si>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</si>
  <si>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</si>
  <si>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</si>
  <si>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</si>
  <si>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</si>
  <si>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</si>
  <si>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</si>
  <si>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</si>
  <si>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</si>
  <si>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</si>
  <si>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</si>
  <si>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</si>
  <si>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</si>
  <si>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</si>
  <si>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</si>
  <si>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</si>
  <si>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</si>
  <si>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</si>
  <si>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</si>
  <si>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</si>
  <si>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</si>
  <si>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</si>
  <si>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</si>
  <si>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</si>
  <si>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</si>
  <si>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</si>
  <si>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</si>
  <si>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</si>
  <si>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</si>
  <si>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</si>
  <si>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</si>
  <si>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</si>
  <si>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</si>
  <si>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</si>
  <si>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</si>
  <si>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</si>
  <si>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</si>
  <si>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</si>
  <si>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</si>
  <si>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</si>
  <si>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</si>
  <si>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</si>
  <si>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</si>
  <si>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</si>
  <si>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</si>
  <si>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</si>
  <si>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</si>
  <si>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</si>
  <si>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</si>
  <si>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</si>
  <si>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</si>
  <si>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</si>
  <si>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</si>
  <si>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</si>
  <si>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</si>
  <si>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</si>
  <si>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</si>
  <si>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</si>
  <si>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</si>
  <si>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</si>
  <si>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</si>
  <si>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</si>
  <si>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</si>
  <si>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</si>
  <si>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</si>
  <si>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</si>
  <si>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</si>
  <si>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</si>
  <si>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</si>
  <si>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</si>
  <si>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</si>
  <si>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</si>
  <si>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</si>
  <si>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</si>
  <si>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</si>
  <si>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</si>
  <si>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</si>
  <si>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</si>
  <si>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</si>
  <si>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</si>
  <si>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</si>
  <si>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</si>
  <si>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</si>
  <si>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</si>
  <si>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</si>
  <si>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</si>
  <si>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</si>
  <si>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</si>
  <si>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</si>
  <si>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</si>
  <si>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</si>
  <si>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</si>
  <si>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</si>
  <si>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</si>
  <si>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</si>
  <si>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</si>
  <si>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</si>
  <si>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</si>
  <si>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</si>
  <si>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</si>
  <si>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</si>
  <si>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</si>
  <si>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</si>
  <si>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</si>
  <si>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</si>
  <si>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</si>
  <si>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</si>
  <si>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</si>
  <si>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</si>
  <si>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</si>
  <si>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</si>
  <si>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</si>
  <si>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</si>
  <si>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</si>
  <si>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</si>
  <si>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</si>
  <si>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</si>
  <si>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</si>
  <si>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</si>
  <si>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</si>
  <si>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</si>
  <si>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</si>
  <si>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</si>
  <si>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</si>
  <si>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</si>
  <si>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</si>
  <si>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</si>
  <si>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</si>
  <si>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</si>
  <si>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</si>
  <si>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</si>
  <si>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</si>
  <si>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</si>
  <si>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</si>
  <si>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</si>
  <si>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</si>
  <si>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</si>
  <si>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</si>
  <si>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</si>
  <si>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</si>
  <si>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</si>
  <si>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</si>
  <si>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</si>
  <si>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</si>
  <si>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</si>
  <si>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</si>
  <si>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</si>
  <si>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</si>
  <si>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</si>
  <si>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</si>
  <si>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</si>
  <si>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</si>
  <si>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</si>
  <si>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</si>
  <si>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</si>
  <si>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</si>
  <si>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</si>
  <si>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</si>
  <si>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</si>
  <si>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</si>
  <si>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</si>
  <si>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</si>
  <si>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</si>
  <si>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</si>
  <si>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</si>
  <si>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</si>
  <si>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</si>
  <si>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</si>
  <si>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</si>
  <si>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</si>
  <si>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</si>
  <si>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</si>
  <si>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</si>
  <si>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</si>
  <si>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</si>
  <si>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</si>
  <si>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</si>
  <si>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</si>
  <si>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</si>
  <si>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</si>
  <si>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</si>
  <si>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</si>
  <si>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</si>
  <si>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</si>
  <si>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</si>
  <si>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</si>
  <si>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</si>
  <si>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</si>
  <si>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</si>
  <si>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</si>
  <si>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</si>
  <si>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</si>
  <si>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</si>
  <si>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</si>
  <si>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</si>
  <si>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</si>
  <si>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</si>
  <si>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</si>
  <si>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</si>
  <si>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</si>
  <si>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</si>
  <si>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</si>
  <si>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</si>
  <si>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</si>
  <si>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</si>
  <si>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</si>
  <si>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</si>
  <si>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</si>
  <si>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</si>
  <si>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</si>
  <si>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</si>
  <si>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</si>
  <si>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</si>
  <si>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</si>
  <si>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</si>
  <si>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</si>
  <si>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</si>
  <si>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</si>
  <si>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</si>
  <si>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</si>
  <si>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</si>
  <si>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</si>
  <si>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</si>
  <si>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</si>
  <si>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</si>
  <si>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</si>
  <si>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</si>
  <si>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</si>
  <si>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</si>
  <si>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</si>
  <si>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</si>
  <si>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</si>
  <si>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</si>
  <si>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</si>
  <si>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</si>
  <si>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</si>
  <si>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</si>
  <si>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</si>
  <si>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</si>
  <si>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</si>
  <si>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</si>
  <si>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</si>
  <si>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</si>
  <si>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</si>
  <si>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</si>
  <si>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</si>
  <si>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</si>
  <si>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</si>
  <si>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</si>
  <si>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</si>
  <si>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</si>
  <si>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</si>
  <si>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</si>
  <si>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</si>
  <si>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</si>
  <si>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</si>
  <si>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</si>
  <si>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</si>
  <si>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</si>
  <si>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</si>
  <si>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</si>
  <si>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</si>
  <si>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</si>
  <si>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</si>
  <si>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</si>
  <si>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</si>
  <si>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</si>
  <si>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</si>
  <si>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</si>
  <si>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</si>
  <si>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</si>
  <si>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</si>
  <si>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</si>
  <si>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</si>
  <si>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</si>
  <si>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</si>
  <si>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</si>
  <si>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</si>
  <si>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</si>
  <si>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</si>
  <si>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</si>
  <si>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</si>
  <si>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</si>
  <si>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</si>
  <si>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</si>
  <si>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</si>
  <si>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</si>
  <si>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</si>
  <si>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</si>
  <si>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</si>
  <si>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</si>
  <si>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</si>
  <si>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</si>
  <si>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</si>
  <si>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</si>
  <si>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</si>
  <si>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</si>
  <si>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</si>
  <si>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</si>
  <si>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</si>
  <si>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</si>
  <si>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</si>
  <si>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</si>
  <si>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</si>
  <si>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</si>
  <si>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</si>
  <si>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</si>
  <si>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</si>
  <si>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</si>
  <si>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</si>
  <si>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</si>
  <si>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</si>
  <si>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</si>
  <si>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</si>
  <si>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</si>
  <si>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</si>
  <si>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</si>
  <si>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</si>
  <si>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</si>
  <si>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</si>
  <si>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</si>
  <si>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</si>
  <si>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</si>
  <si>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</si>
  <si>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</si>
  <si>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</si>
  <si>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</si>
  <si>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</si>
  <si>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</si>
  <si>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</si>
  <si>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</si>
  <si>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</si>
  <si>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</si>
  <si>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</si>
  <si>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</si>
  <si>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</si>
  <si>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</si>
  <si>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</si>
  <si>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</si>
  <si>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</si>
  <si>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</si>
  <si>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</si>
  <si>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</si>
  <si>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</si>
  <si>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</si>
  <si>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</si>
  <si>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</si>
  <si>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</si>
  <si>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</si>
  <si>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</si>
  <si>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</si>
  <si>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</si>
  <si>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</si>
  <si>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</si>
  <si>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</si>
  <si>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</si>
  <si>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</si>
  <si>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</si>
  <si>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</si>
  <si>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</si>
  <si>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</si>
  <si>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</si>
  <si>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</si>
  <si>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</si>
  <si>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</si>
  <si>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</si>
  <si>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</si>
  <si>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</si>
  <si>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</si>
  <si>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</si>
  <si>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</si>
  <si>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</si>
  <si>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</si>
  <si>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</si>
  <si>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</si>
  <si>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</si>
  <si>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</si>
  <si>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</si>
  <si>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</si>
  <si>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</si>
  <si>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</si>
  <si>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</si>
  <si>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</si>
  <si>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</si>
  <si>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</si>
  <si>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</si>
  <si>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</si>
  <si>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</si>
  <si>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</si>
  <si>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</si>
  <si>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</si>
  <si>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</si>
  <si>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</si>
  <si>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</si>
  <si>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</si>
  <si>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</si>
  <si>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</si>
  <si>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</si>
  <si>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</si>
  <si>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</si>
  <si>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</si>
  <si>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</si>
  <si>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</si>
  <si>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</si>
  <si>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</si>
  <si>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</si>
  <si>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</si>
  <si>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</si>
  <si>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</si>
  <si>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</si>
  <si>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</si>
  <si>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</si>
  <si>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</si>
  <si>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</si>
  <si>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</si>
  <si>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</si>
  <si>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</si>
  <si>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</si>
  <si>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</si>
  <si>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</si>
  <si>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</si>
  <si>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</si>
  <si>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</si>
  <si>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</si>
  <si>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</si>
  <si>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</si>
  <si>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</si>
  <si>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</si>
  <si>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</si>
  <si>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</si>
  <si>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</si>
  <si>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</si>
  <si>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</si>
  <si>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</si>
  <si>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</si>
  <si>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</si>
  <si>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</si>
  <si>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</si>
  <si>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</si>
  <si>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</si>
  <si>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</si>
  <si>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</si>
  <si>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</si>
  <si>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</si>
  <si>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</si>
  <si>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</si>
  <si>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</si>
  <si>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</si>
  <si>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</si>
  <si>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</si>
  <si>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</si>
  <si>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</si>
  <si>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</si>
  <si>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</si>
  <si>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</si>
  <si>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</si>
  <si>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</si>
  <si>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</si>
  <si>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</si>
  <si>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</si>
  <si>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</si>
  <si>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</si>
  <si>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</si>
  <si>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</si>
  <si>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</si>
  <si>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</si>
  <si>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</si>
  <si>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</si>
  <si>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</si>
  <si>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</si>
  <si>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</si>
  <si>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</si>
  <si>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</si>
  <si>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</si>
  <si>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</si>
  <si>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</si>
  <si>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</si>
  <si>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</si>
  <si>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</si>
  <si>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</si>
  <si>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</si>
  <si>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</si>
  <si>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</si>
  <si>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</si>
  <si>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</si>
  <si>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</si>
  <si>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</si>
  <si>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</si>
  <si>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</si>
  <si>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</si>
  <si>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</si>
  <si>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</si>
  <si>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</si>
  <si>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</si>
  <si>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</si>
  <si>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</si>
  <si>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</si>
  <si>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</si>
  <si>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</si>
  <si>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</si>
  <si>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</si>
  <si>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</si>
  <si>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</si>
  <si>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</si>
  <si>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</si>
  <si>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</si>
  <si>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</si>
  <si>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</si>
  <si>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</si>
  <si>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</si>
  <si>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</si>
  <si>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</si>
  <si>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</si>
  <si>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</si>
  <si>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</si>
  <si>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</si>
  <si>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</si>
  <si>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</si>
  <si>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</si>
  <si>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</si>
  <si>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</si>
  <si>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</si>
  <si>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</si>
  <si>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</si>
  <si>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</si>
  <si>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</si>
  <si>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</si>
  <si>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</si>
  <si>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</si>
  <si>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</si>
  <si>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</si>
  <si>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</si>
  <si>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</si>
  <si>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</si>
  <si>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</si>
  <si>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</si>
  <si>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</si>
  <si>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</si>
  <si>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</si>
  <si>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</si>
  <si>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</si>
  <si>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</si>
  <si>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</si>
  <si>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</si>
  <si>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</si>
  <si>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</si>
  <si>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</si>
  <si>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</si>
  <si>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</si>
  <si>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</si>
  <si>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</si>
  <si>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</si>
  <si>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</si>
  <si>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</si>
  <si>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</si>
  <si>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</si>
  <si>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</si>
  <si>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</si>
  <si>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</si>
  <si>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</si>
  <si>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</si>
  <si>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</si>
  <si>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</si>
  <si>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</si>
  <si>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</si>
  <si>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</si>
  <si>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</si>
  <si>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</si>
  <si>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</si>
  <si>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</si>
  <si>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</si>
  <si>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</si>
  <si>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</si>
  <si>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</si>
  <si>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</si>
  <si>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</si>
  <si>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</si>
  <si>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</si>
  <si>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</si>
  <si>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</si>
  <si>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</si>
  <si>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</si>
  <si>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</si>
  <si>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</si>
  <si>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</si>
  <si>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</si>
  <si>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</si>
  <si>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</si>
  <si>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</si>
  <si>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</si>
  <si>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</si>
  <si>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</si>
  <si>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</si>
  <si>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</si>
  <si>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</si>
  <si>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</si>
  <si>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</si>
  <si>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</si>
  <si>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</si>
  <si>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</si>
  <si>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</si>
  <si>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</si>
  <si>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</si>
  <si>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</si>
  <si>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</si>
  <si>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</si>
  <si>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</si>
  <si>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</si>
  <si>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</si>
  <si>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</si>
  <si>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</si>
  <si>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</si>
  <si>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</si>
  <si>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</si>
  <si>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</si>
  <si>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</si>
  <si>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</si>
  <si>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</si>
  <si>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</si>
  <si>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</si>
  <si>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</si>
  <si>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</si>
  <si>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</si>
  <si>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</si>
  <si>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</si>
  <si>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</si>
  <si>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</si>
  <si>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</si>
  <si>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</si>
  <si>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</si>
  <si>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</si>
  <si>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</si>
  <si>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</si>
  <si>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</si>
  <si>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</si>
  <si>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</si>
  <si>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</si>
  <si>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</si>
  <si>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</si>
  <si>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</si>
  <si>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</si>
  <si>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</si>
  <si>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</si>
  <si>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</si>
  <si>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</si>
  <si>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</si>
  <si>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</si>
  <si>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</si>
  <si>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</si>
  <si>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</si>
  <si>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</si>
  <si>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</si>
  <si>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</si>
  <si>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</si>
  <si>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</si>
  <si>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</si>
  <si>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</si>
  <si>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</si>
  <si>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</si>
  <si>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</si>
  <si>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</si>
  <si>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</si>
  <si>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</si>
  <si>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</si>
  <si>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</si>
  <si>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</si>
  <si>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</si>
  <si>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</si>
  <si>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</si>
  <si>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</si>
  <si>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</si>
  <si>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</si>
  <si>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</si>
  <si>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</si>
  <si>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</si>
  <si>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</si>
  <si>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</si>
  <si>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</si>
  <si>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</si>
  <si>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</si>
  <si>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</si>
  <si>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</si>
  <si>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</si>
  <si>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</si>
  <si>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</si>
  <si>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</si>
  <si>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</si>
  <si>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</si>
  <si>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</si>
  <si>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</si>
  <si>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</si>
  <si>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</si>
  <si>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</si>
  <si>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</si>
  <si>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</si>
  <si>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</si>
  <si>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</si>
  <si>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</si>
  <si>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</si>
  <si>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</si>
  <si>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</si>
  <si>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</si>
  <si>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</si>
  <si>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</si>
  <si>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</si>
  <si>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</si>
  <si>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</si>
  <si>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</si>
  <si>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</si>
  <si>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</si>
  <si>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</si>
  <si>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</si>
  <si>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</si>
  <si>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</si>
  <si>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</si>
  <si>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</si>
  <si>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</si>
  <si>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</si>
  <si>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</si>
  <si>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</si>
  <si>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</si>
  <si>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</si>
  <si>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</si>
  <si>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</si>
  <si>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</si>
  <si>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</si>
  <si>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</si>
  <si>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</si>
  <si>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</si>
  <si>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</si>
  <si>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</si>
  <si>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</si>
  <si>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</si>
  <si>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</si>
  <si>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</si>
  <si>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</si>
  <si>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</si>
  <si>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</si>
  <si>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</si>
  <si>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</si>
  <si>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</si>
  <si>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</si>
  <si>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</si>
  <si>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</si>
  <si>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</si>
  <si>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</si>
  <si>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</si>
  <si>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</si>
  <si>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</si>
  <si>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</si>
  <si>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</si>
  <si>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</si>
  <si>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</si>
  <si>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</si>
  <si>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</si>
  <si>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</si>
  <si>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</si>
  <si>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</si>
  <si>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</si>
  <si>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</si>
  <si>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</si>
  <si>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</si>
  <si>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</si>
  <si>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</si>
  <si>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</si>
  <si>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</si>
  <si>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</si>
  <si>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</si>
  <si>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</si>
  <si>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</si>
  <si>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</si>
  <si>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</si>
  <si>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</si>
  <si>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</si>
  <si>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</si>
  <si>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</si>
  <si>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</si>
  <si>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</si>
  <si>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</si>
  <si>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</si>
  <si>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</si>
  <si>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</si>
  <si>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</si>
  <si>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</si>
  <si>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</si>
  <si>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</si>
  <si>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</si>
  <si>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</si>
  <si>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</si>
  <si>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</si>
  <si>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</si>
  <si>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</si>
  <si>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</si>
  <si>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</si>
  <si>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</si>
  <si>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</si>
  <si>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</si>
  <si>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</si>
  <si>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</si>
  <si>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</si>
  <si>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</si>
  <si>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</si>
  <si>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</si>
  <si>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</si>
  <si>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</si>
  <si>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</si>
  <si>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</si>
  <si>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</si>
  <si>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</si>
  <si>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</si>
  <si>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</si>
  <si>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</si>
  <si>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</si>
  <si>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</si>
  <si>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</si>
  <si>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</si>
  <si>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</si>
  <si>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</si>
  <si>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</si>
  <si>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</si>
  <si>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</si>
  <si>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</si>
  <si>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</si>
  <si>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</si>
  <si>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</si>
  <si>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</si>
  <si>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</si>
  <si>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</si>
  <si>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</si>
  <si>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</si>
  <si>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</si>
  <si>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</si>
  <si>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</si>
  <si>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</si>
  <si>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</si>
  <si>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</si>
  <si>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</si>
  <si>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</si>
  <si>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</si>
  <si>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</si>
  <si>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</si>
  <si>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</si>
  <si>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</si>
  <si>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</si>
  <si>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</si>
  <si>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</si>
  <si>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</si>
  <si>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</si>
  <si>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</si>
  <si>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</si>
  <si>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</si>
  <si>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</si>
  <si>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</si>
  <si>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</si>
  <si>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</si>
  <si>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</si>
  <si>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</si>
  <si>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</si>
  <si>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</si>
  <si>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</si>
  <si>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</si>
  <si>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</si>
  <si>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</si>
  <si>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</si>
  <si>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</si>
  <si>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</si>
  <si>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</si>
  <si>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</si>
  <si>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</si>
  <si>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</si>
  <si>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</si>
  <si>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</si>
  <si>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</si>
  <si>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</si>
  <si>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</si>
  <si>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</si>
  <si>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</si>
  <si>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</si>
  <si>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</si>
  <si>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</si>
  <si>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</si>
  <si>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</si>
  <si>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</si>
  <si>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</si>
  <si>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</si>
  <si>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</si>
  <si>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</si>
  <si>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</si>
  <si>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</si>
  <si>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</si>
  <si>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</si>
  <si>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</si>
  <si>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</si>
  <si>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</si>
  <si>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</si>
  <si>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</si>
  <si>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</si>
  <si>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</si>
  <si>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</si>
  <si>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</si>
  <si>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</si>
  <si>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</si>
  <si>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</si>
  <si>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</si>
  <si>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</si>
  <si>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</si>
  <si>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</si>
  <si>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</si>
  <si>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</si>
  <si>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</si>
  <si>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</si>
  <si>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</si>
  <si>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</si>
  <si>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</si>
  <si>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</si>
  <si>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</si>
  <si>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</si>
  <si>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</si>
  <si>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</si>
  <si>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</si>
  <si>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</si>
  <si>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</si>
  <si>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</si>
  <si>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</si>
  <si>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</si>
  <si>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</si>
  <si>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</si>
  <si>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</si>
  <si>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</si>
  <si>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</si>
  <si>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</si>
  <si>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</si>
  <si>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</si>
  <si>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</si>
  <si>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</si>
  <si>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</si>
  <si>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</si>
  <si>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</si>
  <si>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</si>
  <si>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</si>
  <si>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</si>
  <si>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</si>
  <si>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</si>
  <si>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</si>
  <si>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</si>
  <si>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</si>
  <si>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</si>
  <si>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</si>
  <si>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</si>
  <si>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</si>
  <si>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</si>
  <si>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</si>
  <si>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</si>
  <si>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</si>
  <si>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</si>
  <si>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</si>
  <si>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</si>
  <si>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</si>
  <si>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</si>
  <si>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</si>
  <si>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</si>
  <si>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</si>
  <si>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</si>
  <si>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</si>
  <si>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</si>
  <si>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</si>
  <si>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</si>
  <si>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</si>
  <si>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</si>
  <si>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</si>
  <si>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</si>
  <si>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</si>
  <si>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</si>
  <si>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</si>
  <si>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</si>
  <si>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</si>
  <si>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</si>
  <si>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</si>
  <si>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</si>
  <si>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</si>
  <si>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</si>
  <si>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</si>
  <si>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</si>
  <si>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</si>
  <si>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</si>
  <si>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</si>
  <si>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</si>
  <si>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</si>
  <si>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</si>
  <si>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</si>
  <si>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</si>
  <si>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</si>
  <si>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</si>
  <si>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</si>
  <si>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</si>
  <si>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</si>
  <si>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</si>
  <si>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</si>
  <si>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</si>
  <si>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</si>
  <si>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</si>
  <si>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</si>
  <si>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</si>
  <si>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</si>
  <si>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</si>
  <si>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</si>
  <si>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</si>
  <si>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</si>
  <si>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</si>
  <si>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</si>
  <si>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</si>
  <si>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</si>
  <si>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</si>
  <si>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</si>
  <si>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</si>
  <si>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</si>
  <si>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</si>
  <si>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</si>
  <si>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</si>
  <si>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</si>
  <si>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</si>
  <si>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</si>
  <si>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</si>
  <si>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</si>
  <si>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</si>
  <si>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</si>
  <si>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</si>
  <si>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</si>
  <si>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</si>
  <si>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</si>
  <si>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</si>
  <si>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</si>
  <si>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</si>
  <si>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</si>
  <si>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</si>
  <si>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</si>
  <si>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</si>
  <si>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</si>
  <si>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</si>
  <si>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</si>
  <si>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</si>
  <si>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</si>
  <si>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</si>
  <si>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</si>
  <si>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</si>
  <si>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</si>
  <si>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</si>
  <si>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</si>
  <si>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</si>
  <si>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</si>
  <si>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</si>
  <si>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</si>
  <si>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</si>
  <si>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</si>
  <si>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</si>
  <si>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</si>
  <si>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</si>
  <si>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</si>
  <si>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</si>
  <si>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</si>
  <si>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</si>
  <si>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</si>
  <si>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</si>
  <si>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</si>
  <si>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</si>
  <si>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</si>
  <si>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</si>
  <si>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</si>
  <si>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</si>
  <si>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</si>
  <si>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</si>
  <si>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</si>
  <si>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</si>
  <si>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</si>
  <si>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</si>
  <si>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</si>
  <si>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</si>
  <si>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</si>
  <si>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</si>
  <si>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</si>
  <si>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</si>
  <si>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</si>
  <si>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</si>
  <si>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</si>
  <si>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</si>
  <si>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</si>
  <si>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</si>
  <si>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</si>
  <si>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</si>
  <si>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</si>
  <si>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</si>
  <si>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</si>
  <si>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</si>
  <si>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</si>
  <si>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</si>
  <si>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</si>
  <si>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</si>
  <si>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</si>
  <si>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</si>
  <si>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</si>
  <si>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</si>
  <si>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</si>
  <si>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</si>
  <si>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</si>
  <si>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</si>
  <si>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</si>
  <si>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</si>
  <si>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</si>
  <si>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</si>
  <si>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</si>
  <si>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</si>
  <si>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</si>
  <si>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</si>
  <si>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</si>
  <si>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</si>
  <si>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</si>
  <si>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</si>
  <si>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</si>
  <si>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</si>
  <si>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</si>
  <si>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</si>
  <si>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</si>
  <si>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</si>
  <si>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</si>
  <si>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</si>
  <si>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</si>
  <si>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</si>
  <si>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</si>
  <si>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</si>
  <si>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</si>
  <si>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</si>
  <si>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</si>
  <si>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</si>
  <si>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</si>
  <si>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</si>
  <si>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</si>
  <si>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</si>
  <si>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</si>
  <si>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</si>
  <si>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</si>
  <si>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</si>
  <si>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</si>
  <si>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</si>
  <si>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</si>
  <si>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</si>
  <si>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</si>
  <si>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</si>
  <si>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</si>
  <si>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</si>
  <si>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</si>
  <si>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</si>
  <si>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</si>
  <si>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</si>
  <si>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</si>
  <si>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</si>
  <si>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</si>
  <si>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</si>
  <si>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</si>
  <si>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</si>
  <si>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</si>
  <si>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</si>
  <si>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</si>
  <si>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</si>
  <si>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</si>
  <si>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</si>
  <si>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</si>
  <si>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</si>
  <si>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</si>
  <si>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</si>
  <si>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</si>
  <si>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</si>
  <si>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</si>
  <si>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</si>
  <si>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</si>
  <si>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</si>
  <si>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</si>
  <si>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</si>
  <si>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</si>
  <si>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</si>
  <si>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</si>
  <si>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</si>
  <si>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</si>
  <si>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</si>
  <si>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</si>
  <si>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</si>
  <si>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</si>
  <si>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</si>
  <si>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</si>
  <si>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</si>
  <si>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</si>
  <si>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</si>
  <si>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</si>
  <si>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</si>
  <si>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</si>
  <si>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</si>
  <si>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</si>
  <si>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</si>
  <si>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</si>
  <si>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</si>
  <si>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</si>
  <si>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</si>
  <si>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</si>
  <si>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</si>
  <si>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</si>
  <si>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</si>
  <si>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</si>
  <si>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</si>
  <si>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</si>
  <si>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</si>
  <si>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</si>
  <si>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</si>
  <si>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</si>
  <si>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</si>
  <si>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</si>
  <si>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</si>
  <si>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</si>
  <si>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</si>
  <si>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</si>
  <si>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</si>
  <si>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</si>
  <si>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</si>
  <si>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</si>
  <si>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</si>
  <si>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</si>
  <si>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</si>
  <si>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</si>
  <si>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</si>
  <si>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</si>
  <si>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</si>
  <si>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</si>
  <si>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</si>
  <si>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</si>
  <si>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</si>
  <si>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</si>
  <si>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</si>
  <si>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</si>
  <si>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</si>
  <si>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</si>
  <si>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</si>
  <si>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</si>
  <si>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</si>
  <si>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</si>
  <si>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</si>
  <si>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</si>
  <si>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</si>
  <si>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</si>
  <si>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</si>
  <si>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</si>
  <si>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</si>
  <si>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</si>
  <si>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</si>
  <si>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</si>
  <si>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</si>
  <si>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</si>
  <si>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</si>
  <si>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</si>
  <si>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</si>
  <si>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</si>
  <si>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</si>
  <si>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</si>
  <si>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</si>
  <si>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</si>
  <si>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</si>
  <si>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</si>
  <si>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</si>
  <si>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</si>
  <si>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</si>
  <si>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</si>
  <si>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</si>
  <si>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</si>
  <si>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</si>
  <si>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</si>
  <si>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</si>
  <si>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</si>
  <si>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</si>
  <si>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</si>
  <si>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</si>
  <si>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</si>
  <si>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</si>
  <si>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</si>
  <si>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</si>
  <si>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</si>
  <si>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</si>
  <si>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</si>
  <si>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</si>
  <si>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</si>
  <si>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</si>
  <si>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</si>
  <si>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</si>
  <si>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</si>
  <si>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</si>
  <si>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</si>
  <si>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</si>
  <si>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</si>
  <si>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</si>
  <si>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</si>
  <si>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</si>
  <si>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</si>
  <si>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</si>
  <si>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</si>
  <si>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</si>
  <si>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</si>
  <si>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</si>
  <si>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</si>
  <si>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</si>
  <si>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</si>
  <si>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</si>
  <si>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</si>
  <si>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</si>
  <si>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</si>
  <si>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</si>
  <si>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</si>
  <si>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</si>
  <si>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</si>
  <si>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</si>
  <si>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</si>
  <si>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</si>
  <si>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</si>
  <si>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</si>
  <si>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</si>
  <si>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</si>
  <si>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</si>
  <si>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</si>
  <si>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</si>
  <si>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</si>
  <si>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</si>
  <si>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</si>
  <si>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</si>
  <si>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</si>
  <si>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</si>
  <si>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</si>
  <si>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</si>
  <si>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</si>
  <si>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</si>
  <si>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</si>
  <si>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</si>
  <si>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</si>
  <si>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</si>
  <si>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</si>
  <si>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</si>
  <si>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</si>
  <si>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</si>
  <si>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</si>
  <si>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</si>
  <si>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</si>
  <si>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</si>
  <si>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</si>
  <si>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</si>
  <si>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</si>
  <si>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</si>
  <si>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</si>
  <si>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</si>
  <si>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</si>
  <si>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</si>
  <si>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</si>
  <si>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</si>
  <si>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</si>
  <si>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</si>
  <si>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</si>
  <si>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</si>
  <si>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</si>
  <si>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</si>
  <si>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</si>
  <si>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</si>
  <si>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</si>
  <si>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</si>
  <si>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</si>
  <si>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</si>
  <si>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</si>
  <si>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</si>
  <si>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</si>
  <si>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</si>
  <si>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</si>
  <si>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</si>
  <si>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</si>
  <si>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</si>
  <si>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</si>
  <si>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</si>
  <si>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</si>
  <si>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</si>
  <si>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</si>
  <si>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</si>
  <si>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</si>
  <si>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</si>
  <si>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</si>
  <si>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</si>
  <si>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</si>
  <si>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</si>
  <si>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</si>
  <si>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</si>
  <si>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</si>
  <si>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</si>
  <si>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</si>
  <si>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</si>
  <si>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</si>
  <si>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</si>
  <si>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</si>
  <si>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</si>
  <si>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</si>
  <si>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</si>
  <si>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</si>
  <si>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</si>
  <si>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</si>
  <si>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</si>
  <si>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</si>
  <si>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</si>
  <si>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</si>
  <si>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</si>
  <si>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</si>
  <si>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</si>
  <si>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</si>
  <si>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</si>
  <si>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</si>
  <si>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</si>
  <si>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</si>
  <si>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</si>
  <si>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</si>
  <si>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</si>
  <si>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</si>
  <si>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</si>
  <si>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</si>
  <si>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</si>
  <si>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</si>
  <si>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</si>
  <si>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</si>
  <si>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</si>
  <si>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</si>
  <si>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</si>
  <si>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</si>
  <si>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</si>
  <si>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</si>
  <si>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</si>
  <si>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</si>
  <si>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</si>
  <si>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</si>
  <si>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</si>
  <si>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</si>
  <si>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</si>
  <si>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</si>
  <si>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</si>
  <si>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</si>
  <si>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</si>
  <si>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</si>
  <si>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</si>
  <si>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</si>
  <si>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</si>
  <si>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</si>
  <si>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</si>
  <si>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</si>
  <si>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</si>
  <si>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</si>
  <si>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</si>
  <si>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</si>
  <si>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</si>
  <si>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</si>
  <si>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</si>
  <si>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</si>
  <si>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</si>
  <si>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</si>
  <si>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</si>
  <si>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</si>
  <si>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</si>
  <si>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</si>
  <si>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</si>
  <si>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</si>
  <si>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</si>
  <si>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</si>
  <si>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</si>
  <si>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</si>
  <si>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</si>
  <si>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</si>
  <si>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</si>
  <si>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</si>
  <si>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</si>
  <si>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</si>
  <si>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</si>
  <si>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</si>
  <si>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</si>
  <si>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</si>
  <si>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</si>
  <si>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</si>
  <si>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</si>
  <si>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</si>
  <si>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</si>
  <si>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</si>
  <si>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</si>
  <si>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</si>
  <si>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</si>
  <si>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</si>
  <si>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</si>
  <si>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</si>
  <si>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</si>
  <si>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</si>
  <si>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</si>
  <si>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</si>
  <si>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</si>
  <si>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</si>
  <si>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</si>
  <si>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</si>
  <si>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</si>
  <si>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</si>
  <si>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</si>
  <si>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</si>
  <si>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</si>
  <si>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</si>
  <si>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</si>
  <si>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</si>
  <si>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</si>
  <si>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</si>
  <si>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</si>
  <si>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</si>
  <si>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</si>
  <si>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</si>
  <si>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</si>
  <si>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</si>
  <si>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</si>
  <si>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</si>
  <si>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</si>
  <si>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</si>
  <si>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</si>
  <si>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</si>
  <si>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</si>
  <si>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</si>
  <si>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</si>
  <si>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</si>
  <si>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</si>
  <si>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</si>
  <si>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</si>
  <si>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</si>
  <si>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</si>
  <si>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</si>
  <si>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</si>
  <si>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</si>
  <si>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</si>
  <si>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</si>
  <si>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</si>
  <si>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</si>
  <si>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</si>
  <si>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</si>
  <si>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</si>
  <si>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</si>
  <si>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</si>
  <si>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</si>
  <si>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</si>
  <si>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</si>
  <si>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</si>
  <si>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</si>
  <si>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</si>
  <si>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</si>
  <si>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</si>
  <si>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</si>
  <si>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</si>
  <si>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</si>
  <si>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</si>
  <si>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</si>
  <si>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</si>
  <si>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</si>
  <si>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</si>
  <si>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</si>
  <si>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</si>
  <si>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</si>
  <si>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</si>
  <si>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</si>
  <si>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</si>
  <si>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</si>
  <si>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</si>
  <si>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</si>
  <si>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</si>
  <si>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</si>
  <si>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</si>
  <si>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</si>
  <si>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</si>
  <si>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</si>
  <si>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</si>
  <si>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</si>
  <si>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</si>
  <si>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</si>
  <si>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</si>
  <si>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</si>
  <si>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</si>
  <si>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</si>
  <si>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</si>
  <si>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</si>
  <si>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</si>
  <si>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</si>
  <si>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</si>
  <si>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</si>
  <si>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</si>
  <si>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</si>
  <si>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</si>
  <si>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</si>
  <si>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</si>
  <si>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</si>
  <si>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</si>
  <si>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</si>
  <si>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</si>
  <si>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</si>
  <si>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</si>
  <si>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</si>
  <si>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</si>
  <si>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</si>
  <si>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</si>
  <si>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</si>
  <si>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</si>
  <si>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</si>
  <si>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</si>
  <si>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</si>
  <si>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</si>
  <si>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</si>
  <si>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</si>
  <si>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</si>
  <si>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</si>
  <si>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</si>
  <si>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</si>
  <si>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</si>
  <si>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</si>
  <si>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</si>
  <si>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</si>
  <si>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</si>
  <si>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</si>
  <si>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</si>
  <si>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</si>
  <si>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</si>
  <si>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</si>
  <si>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</si>
  <si>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</si>
  <si>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</si>
  <si>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</si>
  <si>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</si>
  <si>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</si>
  <si>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</si>
  <si>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</si>
  <si>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</si>
  <si>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</si>
  <si>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</si>
  <si>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</si>
  <si>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</si>
  <si>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</si>
  <si>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</si>
  <si>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</si>
  <si>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</si>
  <si>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</si>
  <si>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</si>
  <si>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</si>
  <si>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</si>
  <si>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</si>
  <si>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</si>
  <si>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</si>
  <si>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</si>
  <si>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</si>
  <si>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</si>
  <si>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</si>
  <si>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</si>
  <si>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</si>
  <si>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</si>
  <si>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</si>
  <si>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</si>
  <si>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</si>
  <si>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</si>
  <si>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</si>
  <si>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</si>
  <si>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</si>
  <si>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</si>
  <si>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</si>
  <si>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</si>
  <si>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</si>
  <si>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</si>
  <si>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</si>
  <si>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</si>
  <si>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</si>
  <si>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</si>
  <si>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</si>
  <si>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</si>
  <si>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</si>
  <si>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</si>
  <si>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</si>
  <si>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</si>
  <si>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</si>
  <si>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</si>
  <si>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</si>
  <si>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</si>
  <si>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</si>
  <si>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</si>
  <si>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</si>
  <si>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</si>
  <si>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</si>
  <si>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</si>
  <si>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</si>
  <si>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</si>
  <si>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</si>
  <si>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</si>
  <si>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</si>
  <si>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</si>
  <si>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</si>
  <si>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</si>
  <si>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</si>
  <si>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</si>
  <si>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</si>
  <si>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</si>
  <si>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</si>
  <si>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</si>
  <si>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</si>
  <si>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</si>
  <si>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</si>
  <si>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</si>
  <si>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</si>
  <si>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</si>
  <si>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</si>
  <si>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</si>
  <si>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</si>
  <si>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</si>
  <si>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</si>
  <si>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</si>
  <si>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</si>
  <si>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</si>
  <si>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</si>
  <si>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</si>
  <si>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</si>
  <si>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</si>
  <si>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</si>
  <si>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</si>
  <si>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</si>
  <si>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</si>
  <si>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</si>
  <si>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</si>
  <si>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</si>
  <si>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</si>
  <si>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</si>
  <si>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</si>
  <si>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</si>
  <si>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</si>
  <si>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</si>
  <si>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</si>
  <si>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</si>
  <si>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</si>
  <si>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</si>
  <si>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</si>
  <si>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</si>
  <si>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</si>
  <si>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</si>
  <si>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</si>
  <si>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</si>
  <si>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</si>
  <si>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</si>
  <si>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</si>
  <si>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</si>
  <si>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</si>
  <si>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</si>
  <si>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</si>
  <si>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</si>
  <si>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</si>
  <si>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</si>
  <si>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</si>
  <si>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</si>
  <si>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</si>
  <si>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</si>
  <si>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</si>
  <si>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</si>
  <si>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</si>
  <si>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</si>
  <si>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</si>
  <si>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</si>
  <si>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</si>
  <si>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</si>
  <si>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</si>
  <si>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</si>
  <si>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</si>
  <si>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</si>
  <si>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</si>
  <si>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</si>
  <si>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</si>
  <si>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</si>
  <si>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</si>
  <si>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</si>
  <si>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</si>
  <si>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</si>
  <si>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</si>
  <si>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</si>
  <si>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</si>
  <si>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</si>
  <si>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</si>
  <si>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</si>
  <si>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</si>
  <si>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</si>
  <si>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</si>
  <si>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</si>
  <si>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</si>
  <si>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</si>
  <si>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</si>
  <si>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</si>
  <si>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</si>
  <si>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</si>
  <si>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</si>
  <si>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</si>
  <si>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</si>
  <si>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</si>
  <si>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</si>
  <si>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</si>
  <si>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</si>
  <si>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</si>
  <si>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</si>
  <si>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</si>
  <si>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</si>
  <si>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</si>
  <si>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</si>
  <si>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</si>
  <si>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</si>
  <si>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</si>
  <si>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</si>
  <si>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</si>
  <si>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</si>
  <si>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</si>
  <si>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</si>
  <si>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</si>
  <si>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</si>
  <si>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</si>
  <si>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</si>
  <si>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</si>
  <si>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</si>
  <si>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</si>
  <si>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</si>
  <si>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</si>
  <si>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</si>
  <si>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</si>
  <si>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</si>
  <si>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</si>
  <si>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</si>
  <si>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</si>
  <si>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</si>
  <si>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</si>
  <si>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</si>
  <si>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</si>
  <si>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</si>
  <si>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</si>
  <si>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</si>
  <si>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</si>
  <si>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</si>
  <si>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</si>
  <si>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</si>
  <si>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</si>
  <si>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</si>
  <si>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</si>
  <si>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</si>
  <si>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</si>
  <si>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</si>
  <si>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</si>
  <si>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</si>
  <si>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</si>
  <si>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</si>
  <si>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</si>
  <si>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</si>
  <si>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</si>
  <si>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</si>
  <si>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</si>
  <si>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</si>
  <si>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</si>
  <si>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</si>
  <si>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</si>
  <si>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</si>
  <si>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</si>
  <si>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</si>
  <si>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</si>
  <si>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</si>
  <si>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</si>
  <si>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</si>
  <si>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</si>
  <si>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</si>
  <si>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</si>
  <si>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</si>
  <si>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</si>
  <si>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</si>
  <si>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</si>
  <si>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</si>
  <si>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</si>
  <si>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</si>
  <si>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</si>
  <si>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</si>
  <si>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</si>
  <si>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</si>
  <si>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</si>
  <si>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</si>
  <si>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</si>
  <si>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</si>
  <si>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</si>
  <si>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</si>
  <si>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</si>
  <si>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</si>
  <si>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</si>
  <si>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</si>
  <si>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</si>
  <si>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</si>
  <si>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</si>
  <si>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</si>
  <si>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</si>
  <si>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</si>
  <si>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</si>
  <si>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</si>
  <si>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</si>
  <si>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</si>
  <si>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</si>
  <si>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</si>
  <si>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</si>
  <si>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</si>
  <si>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</si>
  <si>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</si>
  <si>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</si>
  <si>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</si>
  <si>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</si>
  <si>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</si>
  <si>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</si>
  <si>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</si>
  <si>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</si>
  <si>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</si>
  <si>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</si>
  <si>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</si>
  <si>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</si>
  <si>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</si>
  <si>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</si>
  <si>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</si>
  <si>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</si>
  <si>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</si>
  <si>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</si>
  <si>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</si>
  <si>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</si>
  <si>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</si>
  <si>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</si>
  <si>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</si>
  <si>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</si>
  <si>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</si>
  <si>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</si>
  <si>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</si>
  <si>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</si>
  <si>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</si>
  <si>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</si>
  <si>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</si>
  <si>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</si>
  <si>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</si>
  <si>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</si>
  <si>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</si>
  <si>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</si>
  <si>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</si>
  <si>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</si>
  <si>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</si>
  <si>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</si>
  <si>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</si>
  <si>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</si>
  <si>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</si>
  <si>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</si>
  <si>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</si>
  <si>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</si>
  <si>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</si>
  <si>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</si>
  <si>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</si>
  <si>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</si>
  <si>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</si>
  <si>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</si>
  <si>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</si>
  <si>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</si>
  <si>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</si>
  <si>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</si>
  <si>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</si>
  <si>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</si>
  <si>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</si>
  <si>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</si>
  <si>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</si>
  <si>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</si>
  <si>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</si>
  <si>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</si>
  <si>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</si>
  <si>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</si>
  <si>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</si>
  <si>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</si>
  <si>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</si>
  <si>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</si>
  <si>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</si>
  <si>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</si>
  <si>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</si>
  <si>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</si>
  <si>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</si>
  <si>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</si>
  <si>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</si>
  <si>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</si>
  <si>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</si>
  <si>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</si>
  <si>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</si>
  <si>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</si>
  <si>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</si>
  <si>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</si>
  <si>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</si>
  <si>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</si>
  <si>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</si>
  <si>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</si>
  <si>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</si>
  <si>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</si>
  <si>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</si>
  <si>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</si>
  <si>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</si>
  <si>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</si>
  <si>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</si>
  <si>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</si>
  <si>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</si>
  <si>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</si>
  <si>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</si>
  <si>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</si>
  <si>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</si>
  <si>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</si>
  <si>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</si>
  <si>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</si>
  <si>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</si>
  <si>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</si>
  <si>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</si>
  <si>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</si>
  <si>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</si>
  <si>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</si>
  <si>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</si>
  <si>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</si>
  <si>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</si>
  <si>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</si>
  <si>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</si>
  <si>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</si>
  <si>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</si>
  <si>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</si>
  <si>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</si>
  <si>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</si>
  <si>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</si>
  <si>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</si>
  <si>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</si>
  <si>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</si>
  <si>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</si>
  <si>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</si>
  <si>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</si>
  <si>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</si>
  <si>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</si>
  <si>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</si>
  <si>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</si>
  <si>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</si>
  <si>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</si>
  <si>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</si>
  <si>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</si>
  <si>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</si>
  <si>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</si>
  <si>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</si>
  <si>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</si>
  <si>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</si>
  <si>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</si>
  <si>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</si>
  <si>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</si>
  <si>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</si>
  <si>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</si>
  <si>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</si>
  <si>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</si>
  <si>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</si>
  <si>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</si>
  <si>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</si>
  <si>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</si>
  <si>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</si>
  <si>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</si>
  <si>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</si>
  <si>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</si>
  <si>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</si>
  <si>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</si>
  <si>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</si>
  <si>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</si>
  <si>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</si>
  <si>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</si>
  <si>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</si>
  <si>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</si>
  <si>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</si>
  <si>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</si>
  <si>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</si>
  <si>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</si>
  <si>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</si>
  <si>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</si>
  <si>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</si>
  <si>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</si>
  <si>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</si>
  <si>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</si>
  <si>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</si>
  <si>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</si>
  <si>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</si>
  <si>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</si>
  <si>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</si>
  <si>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</si>
  <si>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</si>
  <si>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</si>
  <si>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</si>
  <si>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</si>
  <si>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</si>
  <si>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</si>
  <si>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</si>
  <si>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</si>
  <si>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</si>
  <si>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</si>
  <si>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</si>
  <si>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</si>
  <si>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</si>
  <si>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</si>
  <si>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</si>
  <si>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</si>
  <si>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</si>
  <si>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</si>
  <si>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</si>
  <si>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</si>
  <si>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</si>
  <si>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</si>
  <si>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</si>
  <si>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</si>
  <si>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</si>
  <si>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</si>
  <si>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</si>
  <si>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</si>
  <si>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</si>
  <si>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</si>
  <si>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</si>
  <si>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</si>
  <si>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</si>
  <si>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</si>
  <si>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</si>
  <si>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</si>
  <si>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</si>
  <si>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</si>
  <si>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</si>
  <si>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</si>
  <si>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</si>
  <si>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</si>
  <si>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</si>
  <si>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</si>
  <si>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</si>
  <si>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</si>
  <si>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</si>
  <si>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</si>
  <si>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</si>
  <si>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</si>
  <si>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</si>
  <si>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</si>
  <si>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</si>
  <si>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</si>
  <si>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</si>
  <si>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</si>
  <si>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</si>
  <si>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</si>
  <si>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</si>
  <si>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</si>
  <si>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</si>
  <si>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</si>
  <si>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</si>
  <si>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</si>
  <si>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</si>
  <si>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</si>
  <si>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</si>
  <si>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</si>
  <si>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</si>
  <si>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</si>
  <si>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</si>
  <si>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</si>
  <si>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</si>
  <si>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</si>
  <si>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</si>
  <si>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</si>
  <si>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</si>
  <si>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</si>
  <si>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</si>
  <si>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</si>
  <si>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</si>
  <si>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</si>
  <si>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</si>
  <si>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</si>
  <si>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</si>
  <si>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</si>
  <si>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</si>
  <si>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</si>
  <si>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</si>
  <si>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</si>
  <si>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</si>
  <si>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</si>
  <si>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</si>
  <si>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</si>
  <si>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</si>
  <si>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</si>
  <si>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</si>
  <si>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</si>
  <si>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</si>
  <si>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</si>
  <si>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</si>
  <si>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</si>
  <si>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</si>
  <si>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</si>
  <si>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</si>
  <si>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</si>
  <si>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</si>
  <si>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</si>
  <si>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</si>
  <si>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</si>
  <si>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</si>
  <si>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</si>
  <si>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</si>
  <si>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</si>
  <si>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</si>
  <si>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</si>
  <si>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</si>
  <si>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</si>
  <si>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</si>
  <si>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</si>
  <si>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</si>
  <si>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</si>
  <si>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</si>
  <si>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</si>
  <si>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</si>
  <si>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</si>
  <si>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</si>
  <si>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</si>
  <si>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</si>
  <si>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</si>
  <si>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</si>
  <si>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</si>
  <si>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</si>
  <si>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</si>
  <si>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</si>
  <si>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</si>
  <si>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</si>
  <si>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</si>
  <si>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</si>
  <si>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</si>
  <si>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</si>
  <si>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</si>
  <si>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</si>
  <si>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</si>
  <si>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</si>
  <si>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</si>
  <si>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</si>
  <si>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</si>
  <si>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</si>
  <si>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</si>
  <si>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</si>
  <si>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</si>
  <si>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</si>
  <si>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</si>
  <si>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</si>
  <si>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</si>
  <si>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</si>
  <si>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</si>
  <si>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</si>
  <si>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</si>
  <si>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</si>
  <si>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</si>
  <si>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</si>
  <si>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</si>
  <si>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</si>
  <si>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</si>
  <si>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</si>
  <si>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</si>
  <si>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</si>
  <si>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</si>
  <si>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</si>
  <si>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</si>
  <si>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</si>
  <si>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</si>
  <si>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</si>
  <si>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</si>
  <si>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</si>
  <si>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</si>
  <si>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</si>
  <si>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</si>
  <si>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</si>
  <si>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</si>
  <si>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</si>
  <si>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</si>
  <si>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</si>
  <si>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</si>
  <si>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</si>
  <si>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</si>
  <si>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</si>
  <si>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</si>
  <si>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</si>
  <si>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</si>
  <si>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</si>
  <si>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</si>
  <si>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</si>
  <si>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</si>
  <si>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</si>
  <si>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</si>
  <si>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</si>
  <si>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</si>
  <si>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</si>
  <si>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</si>
  <si>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</si>
  <si>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</si>
  <si>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</si>
  <si>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</si>
  <si>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</si>
  <si>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</si>
  <si>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</si>
  <si>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</si>
  <si>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</si>
  <si>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</si>
  <si>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</si>
  <si>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</si>
  <si>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</si>
  <si>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</si>
  <si>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</si>
  <si>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</si>
  <si>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</si>
  <si>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</si>
  <si>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</si>
  <si>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</si>
  <si>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</si>
  <si>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</si>
  <si>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</si>
  <si>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</si>
  <si>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</si>
  <si>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</si>
  <si>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</si>
  <si>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</si>
  <si>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</si>
  <si>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</si>
  <si>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</si>
  <si>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</si>
  <si>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</si>
  <si>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</si>
  <si>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</si>
  <si>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</si>
  <si>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</si>
  <si>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</si>
  <si>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</si>
  <si>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</si>
  <si>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</si>
  <si>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</si>
  <si>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</si>
  <si>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</si>
  <si>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</si>
  <si>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</si>
  <si>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</si>
  <si>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</si>
  <si>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</si>
  <si>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</si>
  <si>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</si>
  <si>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</si>
  <si>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</si>
  <si>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</si>
  <si>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</si>
  <si>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</si>
  <si>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</si>
  <si>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</si>
  <si>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</si>
  <si>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</si>
  <si>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</si>
  <si>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</si>
  <si>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</si>
  <si>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</si>
  <si>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</si>
  <si>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</si>
  <si>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</si>
  <si>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</si>
  <si>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</si>
  <si>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</si>
  <si>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</si>
  <si>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</si>
  <si>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</si>
  <si>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</si>
  <si>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</si>
  <si>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</si>
  <si>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</si>
  <si>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</si>
  <si>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</si>
  <si>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</si>
  <si>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</si>
  <si>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</si>
  <si>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</si>
  <si>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</si>
  <si>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</si>
  <si>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</si>
  <si>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</si>
  <si>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</si>
  <si>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</si>
  <si>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</si>
  <si>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</si>
  <si>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</si>
  <si>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</si>
  <si>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</si>
  <si>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</si>
  <si>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</si>
  <si>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</si>
  <si>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</si>
  <si>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</si>
  <si>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</si>
  <si>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</si>
  <si>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</si>
  <si>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</si>
  <si>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</si>
  <si>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</si>
  <si>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</si>
  <si>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</si>
  <si>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</si>
  <si>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</si>
  <si>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</si>
  <si>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</si>
  <si>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</si>
  <si>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</si>
  <si>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</si>
  <si>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</si>
  <si>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</si>
  <si>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</si>
  <si>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</si>
  <si>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</si>
  <si>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</si>
  <si>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</si>
  <si>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</si>
  <si>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</si>
  <si>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</si>
  <si>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</si>
  <si>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</si>
  <si>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</si>
  <si>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</si>
  <si>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</si>
  <si>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</si>
  <si>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</si>
  <si>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</si>
  <si>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</si>
  <si>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</si>
  <si>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</si>
  <si>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</si>
  <si>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</si>
  <si>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</si>
  <si>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</si>
  <si>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</si>
  <si>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</si>
  <si>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</si>
  <si>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</si>
  <si>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</si>
  <si>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</si>
  <si>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</si>
  <si>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</si>
  <si>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</si>
  <si>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</si>
  <si>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</si>
  <si>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</si>
  <si>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</si>
  <si>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</si>
  <si>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</si>
  <si>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</si>
  <si>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</si>
  <si>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</si>
  <si>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</si>
  <si>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</si>
  <si>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</si>
  <si>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</si>
  <si>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</si>
  <si>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</si>
  <si>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</si>
  <si>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</si>
  <si>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</si>
  <si>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</si>
  <si>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</si>
  <si>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</si>
  <si>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</si>
  <si>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</si>
  <si>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</si>
  <si>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</si>
  <si>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</si>
  <si>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</si>
  <si>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</si>
  <si>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</si>
  <si>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</si>
  <si>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</si>
  <si>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</si>
  <si>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</si>
  <si>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</si>
  <si>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</si>
  <si>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</si>
  <si>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</si>
  <si>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</si>
  <si>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</si>
  <si>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</si>
  <si>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</si>
  <si>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</si>
  <si>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</si>
  <si>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</si>
  <si>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</si>
  <si>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</si>
  <si>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</si>
  <si>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</si>
  <si>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</si>
  <si>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</si>
  <si>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</si>
  <si>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</si>
  <si>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</si>
  <si>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</si>
  <si>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</si>
  <si>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</si>
  <si>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</si>
  <si>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</si>
  <si>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</si>
  <si>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</si>
  <si>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</si>
  <si>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</si>
  <si>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</si>
  <si>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</si>
  <si>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</si>
  <si>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</si>
  <si>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</si>
  <si>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</si>
  <si>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</si>
  <si>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</si>
  <si>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</si>
  <si>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</si>
  <si>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</si>
  <si>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</si>
  <si>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</si>
  <si>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</si>
  <si>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</si>
  <si>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</si>
  <si>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</si>
  <si>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</si>
  <si>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</si>
  <si>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</si>
  <si>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</si>
  <si>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</si>
  <si>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</si>
  <si>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</si>
  <si>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</si>
  <si>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</si>
  <si>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</si>
  <si>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</si>
  <si>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</si>
  <si>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</si>
  <si>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</si>
  <si>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</si>
  <si>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</si>
  <si>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</si>
  <si>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</si>
  <si>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</si>
  <si>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</si>
  <si>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</si>
  <si>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</si>
  <si>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</si>
  <si>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</si>
  <si>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</si>
  <si>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</si>
  <si>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</si>
  <si>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</si>
  <si>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</si>
  <si>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</si>
  <si>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</si>
  <si>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</si>
  <si>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</si>
  <si>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</si>
  <si>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</si>
  <si>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</si>
  <si>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</si>
  <si>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</si>
  <si>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</si>
  <si>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</si>
  <si>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</si>
  <si>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</si>
  <si>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</si>
  <si>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</si>
  <si>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</si>
  <si>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</si>
  <si>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</si>
  <si>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</si>
  <si>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</si>
  <si>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</si>
  <si>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</si>
  <si>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</si>
  <si>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</si>
  <si>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</si>
  <si>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</si>
  <si>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</si>
  <si>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</si>
  <si>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</si>
  <si>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</si>
  <si>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</si>
  <si>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</si>
  <si>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</si>
  <si>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</si>
  <si>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</si>
  <si>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</si>
  <si>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</si>
  <si>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</si>
  <si>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</si>
  <si>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</si>
  <si>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</si>
  <si>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</si>
  <si>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</si>
  <si>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</si>
  <si>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</si>
  <si>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</si>
  <si>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</si>
  <si>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</si>
  <si>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</si>
  <si>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</si>
  <si>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</si>
  <si>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</si>
  <si>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</si>
  <si>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</si>
  <si>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</si>
  <si>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</si>
  <si>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</si>
  <si>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</si>
  <si>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</si>
  <si>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</si>
  <si>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</si>
  <si>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</si>
  <si>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</si>
  <si>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</si>
  <si>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</si>
  <si>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</si>
  <si>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</si>
  <si>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</si>
  <si>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</si>
  <si>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</si>
  <si>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</si>
  <si>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</si>
  <si>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</si>
  <si>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</si>
  <si>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</si>
  <si>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</si>
  <si>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</si>
  <si>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</si>
  <si>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</si>
  <si>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</si>
  <si>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</si>
  <si>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</si>
  <si>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</si>
  <si>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</si>
  <si>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</si>
  <si>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</si>
  <si>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</si>
  <si>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</si>
  <si>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</si>
  <si>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</si>
  <si>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</si>
  <si>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</si>
  <si>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</si>
  <si>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</si>
  <si>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</si>
  <si>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</si>
  <si>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</si>
  <si>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</si>
  <si>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</si>
  <si>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</si>
  <si>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</si>
  <si>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</si>
  <si>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</si>
  <si>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</si>
  <si>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</si>
  <si>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</si>
  <si>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</si>
  <si>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</si>
  <si>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</si>
  <si>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</si>
  <si>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</si>
  <si>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</si>
  <si>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</si>
  <si>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</si>
  <si>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</si>
  <si>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</si>
  <si>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</si>
  <si>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</si>
  <si>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</si>
  <si>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</si>
  <si>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</si>
  <si>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</si>
  <si>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</si>
  <si>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</si>
  <si>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</si>
  <si>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</si>
  <si>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</si>
  <si>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</si>
  <si>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</si>
  <si>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</si>
  <si>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</si>
  <si>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</si>
  <si>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</si>
  <si>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</si>
  <si>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</si>
  <si>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</si>
  <si>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</si>
  <si>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</si>
  <si>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</si>
  <si>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</si>
  <si>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</si>
  <si>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</si>
  <si>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</si>
  <si>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</si>
  <si>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</si>
  <si>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</si>
  <si>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</si>
  <si>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</si>
  <si>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</si>
  <si>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</si>
  <si>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</si>
  <si>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</si>
  <si>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</si>
  <si>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</si>
  <si>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</si>
  <si>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</si>
  <si>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</si>
  <si>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</si>
  <si>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</si>
  <si>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</si>
  <si>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</si>
  <si>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</si>
  <si>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</si>
  <si>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</si>
  <si>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</si>
  <si>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</si>
  <si>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</si>
  <si>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</si>
  <si>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</si>
  <si>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</si>
  <si>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</si>
  <si>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</si>
  <si>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</si>
  <si>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</si>
  <si>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</si>
  <si>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</si>
  <si>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</si>
  <si>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</si>
  <si>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</si>
  <si>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</si>
  <si>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</si>
  <si>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</si>
  <si>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</si>
  <si>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</si>
  <si>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</si>
  <si>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</si>
  <si>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</si>
  <si>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</si>
  <si>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</si>
  <si>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</si>
  <si>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</si>
  <si>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</si>
  <si>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</si>
  <si>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</si>
  <si>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</si>
  <si>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</si>
  <si>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</si>
  <si>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</si>
  <si>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</si>
  <si>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</si>
  <si>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</si>
  <si>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</si>
  <si>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</si>
  <si>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</si>
  <si>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</si>
  <si>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</si>
  <si>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</si>
  <si>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</si>
  <si>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</si>
  <si>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</si>
  <si>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</si>
  <si>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</si>
  <si>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</si>
  <si>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</si>
  <si>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</si>
  <si>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</si>
  <si>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</si>
  <si>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</si>
  <si>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</si>
  <si>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</si>
  <si>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</si>
  <si>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</si>
  <si>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</si>
  <si>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</si>
  <si>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</si>
  <si>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</si>
  <si>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</si>
  <si>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</si>
  <si>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</si>
  <si>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</si>
  <si>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</si>
  <si>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</si>
  <si>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</si>
  <si>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</si>
  <si>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</si>
  <si>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</si>
  <si>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</si>
  <si>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</si>
  <si>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</si>
  <si>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</si>
  <si>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</si>
  <si>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</si>
  <si>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</si>
  <si>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</si>
  <si>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</si>
  <si>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</si>
  <si>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</si>
  <si>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</si>
  <si>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</si>
  <si>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</si>
  <si>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</si>
  <si>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</si>
  <si>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</si>
  <si>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</si>
  <si>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</si>
  <si>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</si>
  <si>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</si>
  <si>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</si>
  <si>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</si>
  <si>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</si>
  <si>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</si>
  <si>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</si>
  <si>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</si>
  <si>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</si>
  <si>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</si>
  <si>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</si>
  <si>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</si>
  <si>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</si>
  <si>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</si>
  <si>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</si>
  <si>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</si>
  <si>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</si>
  <si>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</si>
  <si>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</si>
  <si>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</si>
  <si>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</si>
  <si>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</si>
  <si>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</si>
  <si>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</si>
  <si>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</si>
  <si>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</si>
  <si>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</si>
  <si>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</si>
  <si>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</si>
  <si>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</si>
  <si>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</si>
  <si>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</si>
  <si>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</si>
  <si>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</si>
  <si>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</si>
  <si>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</si>
  <si>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</si>
  <si>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</si>
  <si>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</si>
  <si>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</si>
  <si>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</si>
  <si>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</si>
  <si>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</si>
  <si>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</si>
  <si>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</si>
  <si>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</si>
  <si>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</si>
  <si>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</si>
  <si>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</si>
  <si>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</si>
  <si>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</si>
  <si>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</si>
  <si>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</si>
  <si>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</si>
  <si>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</si>
  <si>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</si>
  <si>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</si>
  <si>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</si>
  <si>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</si>
  <si>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</si>
  <si>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</si>
  <si>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</si>
  <si>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</si>
  <si>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</si>
  <si>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</si>
  <si>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</si>
  <si>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</si>
  <si>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</si>
  <si>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</si>
  <si>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</si>
  <si>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</si>
  <si>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</si>
  <si>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</si>
  <si>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</si>
  <si>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</si>
  <si>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</si>
  <si>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</si>
  <si>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</si>
  <si>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</si>
  <si>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</si>
  <si>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</si>
  <si>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</si>
  <si>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</si>
  <si>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</si>
  <si>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</si>
  <si>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</si>
  <si>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</si>
  <si>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</si>
  <si>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</si>
  <si>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</si>
  <si>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</si>
  <si>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</si>
  <si>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</si>
  <si>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</si>
  <si>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</si>
  <si>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</si>
  <si>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</si>
  <si>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</si>
  <si>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</si>
  <si>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</si>
  <si>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</si>
  <si>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</si>
  <si>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</si>
  <si>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</si>
  <si>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</si>
  <si>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</si>
  <si>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</si>
  <si>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</si>
  <si>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</si>
  <si>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</si>
  <si>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</si>
  <si>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</si>
  <si>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</si>
  <si>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</si>
  <si>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</si>
  <si>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</si>
  <si>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</si>
  <si>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</si>
  <si>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</si>
  <si>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</si>
  <si>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</si>
  <si>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</si>
  <si>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</si>
  <si>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</si>
  <si>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</si>
  <si>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</si>
  <si>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</si>
  <si>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</si>
  <si>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</si>
  <si>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</si>
  <si>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</si>
  <si>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</si>
  <si>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</si>
  <si>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</si>
  <si>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</si>
  <si>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</si>
  <si>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</si>
  <si>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</si>
  <si>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</si>
  <si>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</si>
  <si>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</si>
  <si>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</si>
  <si>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</si>
  <si>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</si>
  <si>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</si>
  <si>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</si>
  <si>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</si>
  <si>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</si>
  <si>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</si>
  <si>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</si>
  <si>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</si>
  <si>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</si>
  <si>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</si>
  <si>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</si>
  <si>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</si>
  <si>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</si>
  <si>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</si>
  <si>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</si>
  <si>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</si>
  <si>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</si>
  <si>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</si>
  <si>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</si>
  <si>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</si>
  <si>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</si>
  <si>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</si>
  <si>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</si>
  <si>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</si>
  <si>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</si>
  <si>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</si>
  <si>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</si>
  <si>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</si>
  <si>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</si>
  <si>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</si>
  <si>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</si>
  <si>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</si>
  <si>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</si>
  <si>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</si>
  <si>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</si>
  <si>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</si>
  <si>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</si>
  <si>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</si>
  <si>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</si>
  <si>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</si>
  <si>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</si>
  <si>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</si>
  <si>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</si>
  <si>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</si>
  <si>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</si>
  <si>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</si>
  <si>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</si>
  <si>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</si>
  <si>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</si>
  <si>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</si>
  <si>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</si>
  <si>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</si>
  <si>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</si>
  <si>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</si>
  <si>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</si>
  <si>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</si>
  <si>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</si>
  <si>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</si>
  <si>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</si>
  <si>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</si>
  <si>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</si>
  <si>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</si>
  <si>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</si>
  <si>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</si>
  <si>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</si>
  <si>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</si>
  <si>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</si>
  <si>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</si>
  <si>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</si>
  <si>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</si>
  <si>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</si>
  <si>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</si>
  <si>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</si>
  <si>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</si>
  <si>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</si>
  <si>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</si>
  <si>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</si>
  <si>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</si>
  <si>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</si>
  <si>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</si>
  <si>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</si>
  <si>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</si>
  <si>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</si>
  <si>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</si>
  <si>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</si>
  <si>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</si>
  <si>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</si>
  <si>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</si>
  <si>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</si>
  <si>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</si>
  <si>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</si>
  <si>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</si>
  <si>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</si>
  <si>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</si>
  <si>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</si>
  <si>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</si>
  <si>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</si>
  <si>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</si>
  <si>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</si>
  <si>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</si>
  <si>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</si>
  <si>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</si>
  <si>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</si>
  <si>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</si>
  <si>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</si>
  <si>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</si>
  <si>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</si>
  <si>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</si>
  <si>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</si>
  <si>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</si>
  <si>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</si>
  <si>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</si>
  <si>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</si>
  <si>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</si>
  <si>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</si>
  <si>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</si>
  <si>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</si>
  <si>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</si>
  <si>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</si>
  <si>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</si>
  <si>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</si>
  <si>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</si>
  <si>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</si>
  <si>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</si>
  <si>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</si>
  <si>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</si>
  <si>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</si>
  <si>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</si>
  <si>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</si>
  <si>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</si>
  <si>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</si>
  <si>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</si>
  <si>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</si>
  <si>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</si>
  <si>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</si>
  <si>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</si>
  <si>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</si>
  <si>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</si>
  <si>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</si>
  <si>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</si>
  <si>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</si>
  <si>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</si>
  <si>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</si>
  <si>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</si>
  <si>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</si>
  <si>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</si>
  <si>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</si>
  <si>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</si>
  <si>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</si>
  <si>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</si>
  <si>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</si>
  <si>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</si>
  <si>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</si>
  <si>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</si>
  <si>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</si>
  <si>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</si>
  <si>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</si>
  <si>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</si>
  <si>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</si>
  <si>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</si>
  <si>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</si>
  <si>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</si>
  <si>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</si>
  <si>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</si>
  <si>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</si>
  <si>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</si>
  <si>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</si>
  <si>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</si>
  <si>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</si>
  <si>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</si>
  <si>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</si>
  <si>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</si>
  <si>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</si>
  <si>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</si>
  <si>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</si>
  <si>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</si>
  <si>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</si>
  <si>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</si>
  <si>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</si>
  <si>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</si>
  <si>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</si>
  <si>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</si>
  <si>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</si>
  <si>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</si>
  <si>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</si>
  <si>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</si>
  <si>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</si>
  <si>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</si>
  <si>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</si>
  <si>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</si>
  <si>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</si>
  <si>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</si>
  <si>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</si>
  <si>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</si>
  <si>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</si>
  <si>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</si>
  <si>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</si>
  <si>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</si>
  <si>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</si>
  <si>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</si>
  <si>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</si>
  <si>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</si>
  <si>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</si>
  <si>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</si>
  <si>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</si>
  <si>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</si>
  <si>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</si>
  <si>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</si>
  <si>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</si>
  <si>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</si>
  <si>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</si>
  <si>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</si>
  <si>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</si>
  <si>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</si>
  <si>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</si>
  <si>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</si>
  <si>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</si>
  <si>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</si>
  <si>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</si>
  <si>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</si>
  <si>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</si>
  <si>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</si>
  <si>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</si>
  <si>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</si>
  <si>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</si>
  <si>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</si>
  <si>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</si>
  <si>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</si>
  <si>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</si>
  <si>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</si>
  <si>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</si>
  <si>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</si>
  <si>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</si>
  <si>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</si>
  <si>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</si>
  <si>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</si>
  <si>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</si>
  <si>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</si>
  <si>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</si>
  <si>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</si>
  <si>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</si>
  <si>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</si>
  <si>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</si>
  <si>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</si>
  <si>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</si>
  <si>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</si>
  <si>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</si>
  <si>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</si>
  <si>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</si>
  <si>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</si>
  <si>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</si>
  <si>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</si>
  <si>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</si>
  <si>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</si>
  <si>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</si>
  <si>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</si>
  <si>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</si>
  <si>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</si>
  <si>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</si>
  <si>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</si>
  <si>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</si>
  <si>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</si>
  <si>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</si>
  <si>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</si>
  <si>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</si>
  <si>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</si>
  <si>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</si>
  <si>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</si>
  <si>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</si>
  <si>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</si>
  <si>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</si>
  <si>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</si>
  <si>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</si>
  <si>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</si>
  <si>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</si>
  <si>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</si>
  <si>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</si>
  <si>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</si>
  <si>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</si>
  <si>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</si>
  <si>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</si>
  <si>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</si>
  <si>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</si>
  <si>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</si>
  <si>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</si>
  <si>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</si>
  <si>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</si>
  <si>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</si>
  <si>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</si>
  <si>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</si>
  <si>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</si>
  <si>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</si>
  <si>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</si>
  <si>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</si>
  <si>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</si>
  <si>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</si>
  <si>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</si>
  <si>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</si>
  <si>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</si>
  <si>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</si>
  <si>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</si>
  <si>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</si>
  <si>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</si>
  <si>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</si>
  <si>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</si>
  <si>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</si>
  <si>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</si>
  <si>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</si>
  <si>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</si>
  <si>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</si>
  <si>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</si>
  <si>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</si>
  <si>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</si>
  <si>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</si>
  <si>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</si>
  <si>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</si>
  <si>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</si>
  <si>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</si>
  <si>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</si>
  <si>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</si>
  <si>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</si>
  <si>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</si>
  <si>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</si>
  <si>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</si>
  <si>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</si>
  <si>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</si>
  <si>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</si>
  <si>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</si>
  <si>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</si>
  <si>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</si>
  <si>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</si>
  <si>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</si>
  <si>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</si>
  <si>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</si>
  <si>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</si>
  <si>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</si>
  <si>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</si>
  <si>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</si>
  <si>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</si>
  <si>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</si>
  <si>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</si>
  <si>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</si>
  <si>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</si>
  <si>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</si>
  <si>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</si>
  <si>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</si>
  <si>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</si>
  <si>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</si>
  <si>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</si>
  <si>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</si>
  <si>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</si>
  <si>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</si>
  <si>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</si>
  <si>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</si>
  <si>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</si>
  <si>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</si>
  <si>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</si>
  <si>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</si>
  <si>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</si>
  <si>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</si>
  <si>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</si>
  <si>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</si>
  <si>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</si>
  <si>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</si>
  <si>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</si>
  <si>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</si>
  <si>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</si>
  <si>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</si>
  <si>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</si>
  <si>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</si>
  <si>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</si>
  <si>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</si>
  <si>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</si>
  <si>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</si>
  <si>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</si>
  <si>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</si>
  <si>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</si>
  <si>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</si>
  <si>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</si>
  <si>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</si>
  <si>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</si>
  <si>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</si>
  <si>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</si>
  <si>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</si>
  <si>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</si>
  <si>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</si>
  <si>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</si>
  <si>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</si>
  <si>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</si>
  <si>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</si>
  <si>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</si>
  <si>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</si>
  <si>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</si>
  <si>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</si>
  <si>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</si>
  <si>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</si>
  <si>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</si>
  <si>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</si>
  <si>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</si>
  <si>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</si>
  <si>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</si>
  <si>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</si>
  <si>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</si>
  <si>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</si>
  <si>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</si>
  <si>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</si>
  <si>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</si>
  <si>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</si>
  <si>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</si>
  <si>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</si>
  <si>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</si>
  <si>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</si>
  <si>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</si>
  <si>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</si>
  <si>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</si>
  <si>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</si>
  <si>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</si>
  <si>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</si>
  <si>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</si>
  <si>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</si>
  <si>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</si>
  <si>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</si>
  <si>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</si>
  <si>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</si>
  <si>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</si>
  <si>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</si>
  <si>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</si>
  <si>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</si>
  <si>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</si>
  <si>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</si>
  <si>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</si>
  <si>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</si>
  <si>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</si>
  <si>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</si>
  <si>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</si>
  <si>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</si>
  <si>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</si>
  <si>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</si>
  <si>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</si>
  <si>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</si>
  <si>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</si>
  <si>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</si>
  <si>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</si>
  <si>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</si>
  <si>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</si>
  <si>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</si>
  <si>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</si>
  <si>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</si>
  <si>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</si>
  <si>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</si>
  <si>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</si>
  <si>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</si>
  <si>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</si>
  <si>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</si>
  <si>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</si>
  <si>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</si>
  <si>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</si>
  <si>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</si>
  <si>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</si>
  <si>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</si>
  <si>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</si>
  <si>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</si>
  <si>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</si>
  <si>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</si>
  <si>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</si>
  <si>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</si>
  <si>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</si>
  <si>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</si>
  <si>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</si>
  <si>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</si>
  <si>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</si>
  <si>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</si>
  <si>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</si>
  <si>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</si>
  <si>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</si>
  <si>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</si>
  <si>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</si>
  <si>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</si>
  <si>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</si>
  <si>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</si>
  <si>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</si>
  <si>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</si>
  <si>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</si>
  <si>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</si>
  <si>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</si>
  <si>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</si>
  <si>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</si>
  <si>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</si>
  <si>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</si>
  <si>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</si>
  <si>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</si>
  <si>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</si>
  <si>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</si>
  <si>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</si>
  <si>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</si>
  <si>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</si>
  <si>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</si>
  <si>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</si>
  <si>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</si>
  <si>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</si>
  <si>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</si>
  <si>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</si>
  <si>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</si>
  <si>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</si>
  <si>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</si>
  <si>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</si>
  <si>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</si>
  <si>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</si>
  <si>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</si>
  <si>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</si>
  <si>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</si>
  <si>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</si>
  <si>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</si>
  <si>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</si>
  <si>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</si>
  <si>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</si>
  <si>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</si>
  <si>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</si>
  <si>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</si>
  <si>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</si>
  <si>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</si>
  <si>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</si>
  <si>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</si>
  <si>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</si>
  <si>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</si>
  <si>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</si>
  <si>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</si>
  <si>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</si>
  <si>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</si>
  <si>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</si>
  <si>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</si>
  <si>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</si>
  <si>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</si>
  <si>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</si>
  <si>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</si>
  <si>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</si>
  <si>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</si>
  <si>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</si>
  <si>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</si>
  <si>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</si>
  <si>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</si>
  <si>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</si>
  <si>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</si>
  <si>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</si>
  <si>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</si>
  <si>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</si>
  <si>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</si>
  <si>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</si>
  <si>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</si>
  <si>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</si>
  <si>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</si>
  <si>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</si>
  <si>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</si>
  <si>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</si>
  <si>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</si>
  <si>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</si>
  <si>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</si>
  <si>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</si>
  <si>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</si>
  <si>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</si>
  <si>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</si>
  <si>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</si>
  <si>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</si>
  <si>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</si>
  <si>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</si>
  <si>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</si>
  <si>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</si>
  <si>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</si>
  <si>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</si>
  <si>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</si>
  <si>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</si>
  <si>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</si>
  <si>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</si>
  <si>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</si>
  <si>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</si>
  <si>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</si>
  <si>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</si>
  <si>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</si>
  <si>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</si>
  <si>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</si>
  <si>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</si>
  <si>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</si>
  <si>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</si>
  <si>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</si>
  <si>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</si>
  <si>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</si>
  <si>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</si>
  <si>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</si>
  <si>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</si>
  <si>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</si>
  <si>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</si>
  <si>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</si>
  <si>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</si>
  <si>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</si>
  <si>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</si>
  <si>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</si>
  <si>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</si>
  <si>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</si>
  <si>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</si>
  <si>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</si>
  <si>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</si>
  <si>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</si>
  <si>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</si>
  <si>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</si>
  <si>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</si>
  <si>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</si>
  <si>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</si>
  <si>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</si>
  <si>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</si>
  <si>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</si>
  <si>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</si>
  <si>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</si>
  <si>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</si>
  <si>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</si>
  <si>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</si>
  <si>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</si>
  <si>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</si>
  <si>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</si>
  <si>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</si>
  <si>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</si>
  <si>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</si>
  <si>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</si>
  <si>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</si>
  <si>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</si>
  <si>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</si>
  <si>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</si>
  <si>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</si>
  <si>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was has access night issue located at USF /EM TEAMat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</si>
  <si>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</si>
  <si>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</si>
  <si>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</si>
  <si>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</si>
  <si>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</si>
  <si>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</si>
  <si>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</si>
  <si>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</si>
  <si>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PCM-20251204-00000489</t>
  </si>
  <si>
    <t xml:space="preserve">`ETA 95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</si>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</sst>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7" totalsRowShown="0" headerRowDxfId="46" dataDxfId="45" headerRowBorderDxfId="43" tableBorderDxfId="44" totalsRowBorderDxfId="42">
  <autoFilter ref="A1:L2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8" totalsRowShown="0" headerRowDxfId="13" tableBorderDxfId="12">
  <autoFilter ref="A1:L42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332.30545590278052</v>
      </c>
      <c r="H2" s="73">
        <v>45662.943402777775</v>
      </c>
      <c r="I2" s="56" t="str">
        <f>IFERROR(VLOOKUP(D2,DB!A:F,6,0),"")</f>
        <v>Generator-SG</v>
      </c>
      <c r="J2" s="56" t="str">
        <f>IFERROR(VLOOKUP(D2,DB!A:G,7,0),"")</f>
        <v>Dead</v>
      </c>
      <c r="K2" s="64" t="s">
        <v>39107</v>
      </c>
      <c r="L2" s="62" t="str">
        <f>IFERROR(VLOOKUP(D2,DB!A:I,9,0),"")</f>
        <v>Latis</v>
      </c>
    </row>
    <row r="3" spans="1:15" ht="15" customHeight="1">
      <c r="A3" s="129" t="s">
        <v>39108</v>
      </c>
      <c r="B3" s="128" t="str">
        <f>IFERROR(VLOOKUP(D3,DB!A:K,11,0),"")</f>
        <v>R1</v>
      </c>
      <c r="C3" s="128">
        <v>1</v>
      </c>
      <c r="D3" s="56" t="s">
        <v>19777</v>
      </c>
      <c r="E3" s="127" t="s">
        <v>39106</v>
      </c>
      <c r="F3" s="126">
        <v>45995.254814814813</v>
      </c>
      <c r="G3" s="125">
        <f ca="1">IFERROR(NOW()-F3,"-")</f>
        <v>-9.3298610590863973E-4</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c r="B4" s="128" t="str">
        <f>IFERROR(VLOOKUP(D4,DB!A:K,11,0),"")</f>
        <v/>
      </c>
      <c r="C4" s="128"/>
      <c r="D4" s="56"/>
      <c r="E4" s="127"/>
      <c r="F4" s="126"/>
      <c r="G4" s="125">
        <f ca="1">IFERROR(NOW()-F4,"-")</f>
        <v>45995.253881828707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45995.253881828707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45995.253881828707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45995.253881828707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45995.253881828707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45995.253881828707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45995.253881828707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45995.253881828707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45995.253881828707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45995.253881828707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45995.253881828707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45995.253881828707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45995.253881828707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45995.253881828707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45995.253881828707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45995.253881828707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45995.253881828707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45995.253881828707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45995.253881828707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45995.253881828707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45995.253881828707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45995.253881828707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45995.253881828707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45995.253881828707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45995.253881828707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45995.253881828707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45995.253881828707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45995.253881828707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45995.253881828707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45995.253881828707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45995.253881828707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45995.253881828707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45995.253881828707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45995.253881828707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45995.253881828707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45995.253881828707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45995.253881828707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45995.253881828707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45995.253881828707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45995.253881828707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45995.253881828707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45995.253881828707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45995.253881828707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45995.253881828707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45995.253881828707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45995.253881828707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45995.253881828707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45995.253881828707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45995.253881828707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45995.253881828707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45995.253881828707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45995.253881828707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45995.253881828707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45995.253881828707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45995.253881828707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45995.253881828707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45995.253881828707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45995.253881828707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45995.253881828707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45995.253881828707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45995.253881828707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45995.253881828707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45995.253881828707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45995.253881828707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45995.253881828707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45995.253881828707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45995.253881828707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45995.253881828707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45995.253881828707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45995.253881828707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45995.253881828707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45995.253881828707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45995.253881828707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45995.253881828707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45995.253881828707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45995.253881828707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45995.253881828707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45995.253881828707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45995.253881828707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45995.253881828707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45995.253881828707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45995.253881828707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45995.253881828707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45995.253881828707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45995.253881828707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45995.253881828707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45995.253881828707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45995.253881828707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45995.253881828707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45995.253881828707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45995.253881828707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45995.253881828707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45995.253881828707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45995.253881828707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45995.253881828707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45995.253881828707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45995.253881828707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45995.253881828707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45995.253881828707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45995.253881828707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45995.253881828707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45995.253881828707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45995.253881828707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45995.253881828707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45995.253881828707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45995.253881828707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45995.253881828707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45995.253881828707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45995.253881828707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45995.253881828707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45995.253881828707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45995.253881828707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45995.253881828707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45995.253881828707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45995.253881828707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45995.253881828707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45995.253881828707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45995.253881828707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45995.253881828707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45995.253881828707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45995.253881828707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45995.253881828707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45995.253881828707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45995.253881828707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45995.253881828707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45995.253881828707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45995.253881828707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45995.253881828707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45995.253881828707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45995.253881828707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45995.253881828707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45995.253881828707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45995.253881828707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45995.253881828707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45995.253881828707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45995.253881828707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45995.253881828707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45995.253881828707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45995.253881828707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45995.253881828707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45995.253881828707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45995.253881828707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45995.253881828707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45995.253881828707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45995.253881828707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45995.253881828707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45995.253881828707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45995.253881828707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45995.253881828707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45995.253881828707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45995.253881828707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45995.253881828707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45995.253881828707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45995.253881828707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45995.253881828707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45995.253881828707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45995.253881828707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45995.253881828707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45995.253881828707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45995.253881828707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45995.253881828707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45995.253881828707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45995.253881828707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45995.253881828707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45995.253881828707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45995.253881828707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45995.253881828707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45995.253881828707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45995.253881828707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45995.253881828707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45995.253881828707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45995.253881828707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45995.253881828707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45995.253881828707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45995.253881828707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45995.253881828707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45995.253881828707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45995.253881828707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45995.253881828707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45995.253881828707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45995.253881828707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45995.253881828707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45995.253881828707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45995.253881828707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45995.253881828707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45995.253881828707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45995.253881828707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45995.253881828707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45995.253881828707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45995.253881828707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45995.253881828707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45995.253881828707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45995.253881828707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45995.253881828707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45995.253881828707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45995.253881828707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45995.253881828707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45995.253881828707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45995.253881828707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45995.253881828707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45995.253881828707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45995.253881828707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170.25404386574519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10.866462847225193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45995.253881828707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45995.253881828707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45995.253881828707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45995.253881828707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45995.253881828707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45995.253881828707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45995.253881828707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45995.253881828707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45995.253881828707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45995.253881828707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45995.253881828707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45995.253881828707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45995.253881828707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45995.253881828707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45995.253881828707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45995.253881828707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45995.253881828707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45995.253881828707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45995.253881828707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45995.253881828707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45995.253881828707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45995.253881828707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45995.253881828707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45995.253881828707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45995.253881828707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45995.253881828707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45995.253881828707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45995.253881828707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45995.253881828707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45995.253881828707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45995.253881828707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45995.253881828707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45995.253881828707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45995.253881828707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45995.253881828707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45995.253881828707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45995.253881828707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45995.253881828707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45995.253881828707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45995.253881828707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45995.253881828707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45995.253881828707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45995.253881828707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45995.253881828707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45995.253881828707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45995.253881828707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45995.253881828707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45995.253881828707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45995.253881828707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45995.253881828707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45995.253881828707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45995.253881828707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45995.253881828707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45995.253881828707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45995.253881828707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45995.253881828707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45995.253881828707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45995.253881828707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45995.253881828707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45995.253881828707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45995.253881828707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45995.253881828707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45995.253881828707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45995.253881828707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45995.253881828707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45995.253881828707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45995.253881828707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45995.253881828707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45995.253881828707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45995.253881828707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45995.253881828707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45995.253881828707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45995.253881828707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45995.253881828707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45995.253881828707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45995.253881828707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45995.253881828707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45995.253881828707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45995.253881828707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45995.253881828707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45995.253881828707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45995.253881828707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45995.253881828707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45995.253881828707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45995.253881828707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45995.253881828707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45995.253881828707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45995.253881828707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45995.253881828707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45995.253881828707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45995.253881828707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45995.253881828707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45995.253881828707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45995.253881828707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45995.253881828707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45995.253881828707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45995.253881828707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45995.253881828707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45995.253881828707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45995.253881828707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45995.253881828707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45995.253881828707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45995.253881828707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45995.253881828707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45995.253881828707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45995.253881828707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45995.253881828707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45995.253881828707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45995.253881828707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45995.253881828707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45995.253881828707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45995.253881828707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45995.253881828707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45995.253881828707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45995.253881828707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45995.253881828707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45995.253881828707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45995.253881828707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45995.253881828707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45995.253881828707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45995.253881828707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45995.253881828707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45995.253881828707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45995.253881828707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45995.253881828707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45995.253881828707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45995.253881828707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45995.253881828707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45995.253881828707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45995.253881828707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45995.253881828707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45995.253881828707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45995.253881828707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45995.253881828707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45995.253881828707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45995.253881828707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45995.253881828707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45995.253881828707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45995.253881828707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45995.253881828707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45995.253881828707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45995.253881828707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45995.253881828707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45995.253881828707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45995.253881828707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45995.253881828707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45995.253881828707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45995.253881828707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45995.253881828707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45995.253881828707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45995.253881828707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45995.253881828707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45995.253881828707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45995.253881828707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45995.253881828707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45995.253881828707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45995.253881828707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45995.253881828707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45995.253881828707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45995.253881828707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45995.253881828707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45995.253881828707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45995.253881828707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45995.253881828707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45995.253881828707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45995.253881828707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45995.253881828707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45995.253881828707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45995.253881828707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45995.253881828707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45995.253881828707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45995.253881828707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45995.253881828707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45995.253881828707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45995.253881828707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45995.253881828707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45995.253881828707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45995.253881828707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45995.253881828707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45995.253881828707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45995.253881828707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45995.253881828707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45995.253881828707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45995.253881828707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45995.253881828707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45995.253881828707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45995.253881828707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45995.253881828707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45995.253881828707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45995.253881828707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45995.253881828707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45995.253881828707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45995.253881828707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45995.253881828707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45995.253881828707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45995.253881828707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45995.253881828707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45995.253881828707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45995.253881828707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45995.253881828707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45995.253881828707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45995.253881828707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45995.253881828707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45995.253881828707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45995.253881828707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45995.253881828707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45995.253881828707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45995.253881828707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45995.253881828707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45995.253881828707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45995.253881828707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45995.253881828707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45995.253881828707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45995.253881828707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45995.253881828707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45995.253881828707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45995.253881828707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45995.253881828707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45995.253881828707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45995.253881828707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45995.253881828707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45995.253881828707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45995.253881828707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45995.253881828707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45995.253881828707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45995.253881828707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45995.253881828707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45995.253881828707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45995.253881828707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45995.253881828707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45995.253881828707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45995.253881828707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45995.253881828707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45995.253881828707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45995.253881828707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45995.253881828707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45995.253881828707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45995.253881828707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45995.253881828707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45995.253881828707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45995.253881828707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45995.253881828707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45995.253881828707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45995.253881828707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45995.253881828707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45995.253881828707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45995.253881828707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45995.253881828707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45995.253881828707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45995.253881828707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45995.253881828707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45995.253881828707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45995.253881828707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45995.253881828707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45995.253881828707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45995.253881828707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45995.253881828707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45995.253881828707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45995.253881828707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45995.253881828707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45995.253881828707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45995.253881828707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45995.253881828707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45995.253881828707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45995.253881828707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45995.253881828707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45995.253881828707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45995.253881828707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45995.253881828707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45995.253881828707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45995.253881828707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45995.253881828707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45995.253881828707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45995.253881828707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45995.253881828707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45995.253881828707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45995.253881828707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45995.253881828707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45995.253881828707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45995.253881828707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45995.253881828707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45995.253881828707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45995.253881828707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45995.253881828707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45995.253881828707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45995.253881828707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45995.253881828707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45995.253881828707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45995.253881828707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45995.253881828707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45995.253881828707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45995.253881828707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45995.253881828707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45995.253881828707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45995.253881828707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45995.253881828707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45995.253881828707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45995.253881828707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45995.253881828707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45995.253881828707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45995.253881828707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45995.253881828707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45995.253881828707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45995.253881828707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45995.253881828707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45995.253881828707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45995.253881828707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45995.253881828707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45995.253881828707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45995.253881828707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45995.253881828707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45995.253881828707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45995.253881828707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45995.253881828707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45995.253881828707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45995.253881828707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45995.253881828707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45995.253881828707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45995.253881828707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45995.253881828707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45995.253881828707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45995.253881828707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45995.253881828707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45995.253881828707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45995.253881828707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45995.253881828707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45995.253881828707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45995.253881828707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45995.253881828707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45995.253881828707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45995.253881828707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45995.253881828707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45995.253881828707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45995.253881828707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45995.253881828707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45995.253881828707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45995.253881828707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45995.253881828707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45995.253881828707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45995.253881828707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45995.253881828707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45995.253881828707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45995.253881828707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45995.253881828707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45995.253881828707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45995.253881828707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45995.253881828707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45995.253881828707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45995.253881828707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45995.253881828707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45995.253881828707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45995.253881828707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45995.253881828707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45995.253881828707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45995.253881828707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45995.253881828707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45995.253881828707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45995.253881828707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45995.253881828707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45995.253881828707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45995.253881828707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45995.253881828707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45995.253881828707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45995.253881828707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45995.253881828707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45995.253881828707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45995.253881828707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45995.253881828707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45995.253881828707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45995.253881828707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45995.253881828707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45995.253881828707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45995.253881828707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45995.253881828707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45995.253881828707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45995.253881828707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45995.253881828707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45995.253881828707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45995.253881828707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45995.253881828707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45995.253881828707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45995.253881828707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45995.253881828707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45995.253881828707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45995.253881828707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45995.253881828707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45995.253881828707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45995.253881828707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45995.253881828707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45995.253881828707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45995.253881828707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45995.253881828707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45995.253881828707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45995.253881828707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45995.253881828707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45995.253881828707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45995.253881828707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45995.253881828707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45995.253881828707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45995.253881828707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45995.253881828707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45995.253881828707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45995.253881828707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45995.253881828707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45995.253881828707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45995.253881828707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45995.253881828707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45995.253881828707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45995.253881828707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45995.253881828707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45995.253881828707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45995.253881828707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45995.253881828707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45995.253881828707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45995.253881828707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45995.253881828707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45995.253881828707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45995.253881828707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45995.253881828707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45995.253881828707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45995.253881828707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45995.253881828707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45995.253881828707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45995.253881828707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45995.253881828707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45995.253881828707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45995.253881828707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45995.253881828707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45995.253881828707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45995.253881828707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45995.253881828707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45995.253881828707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45995.253881828707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45995.253881828707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45995.253881828707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45995.253881828707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45995.253881828707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45995.253881828707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45995.253881828707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45995.253881828707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45995.253881828707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45995.253881828707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45995.253881828707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45995.253881828707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45995.253881828707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45995.253881828707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45995.253881828707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45995.253881828707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45995.253881828707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45995.253881828707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45995.253881828707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45995.253881828707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45995.253881828707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45995.253881828707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45995.253881828707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45995.253881828707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45995.253881828707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45995.253881828707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45995.253881828707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45995.253881828707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45995.253881828707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45995.253881828707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45995.253881828707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45995.253881828707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45995.253881828707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45995.253881828707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45995.253881828707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45995.253881828707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45995.253881828707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45995.253881828707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45995.253881828707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45995.253881828707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45995.253881828707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45995.253881828707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45995.253881828707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45995.253881828707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45995.253881828707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45995.253881828707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45995.253881828707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45995.253881828707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45995.253881828707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45995.253881828707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45995.253881828707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45995.253881828707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45995.253881828707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45995.253881828707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45995.253881828707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45995.253881828707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45995.253881828707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45995.253881828707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45995.253881828707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45995.253881828707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45995.253881828707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45995.253881828707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45995.253881828707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45995.253881828707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45995.253881828707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45995.253881828707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45995.253881828707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45995.253881828707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45995.253881828707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45995.253881828707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45995.253881828707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45995.253881828707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45995.253881828707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45995.253881828707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45995.253881828707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45995.253881828707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45995.253881828707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45995.253881828707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45995.253881828707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45995.253881828707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45995.253881828707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45995.253881828707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45995.253881828707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45995.253881828707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45995.253881828707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45995.253881828707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45995.253881828707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45995.253881828707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45995.253881828707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45995.253881828707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45995.253881828707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45995.253881828707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45995.253881828707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45995.253881828707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45995.253881828707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45995.253881828707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45995.253881828707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45995.253881828707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45995.253881828707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45995.253881828707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45995.253881828707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45995.253881828707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45995.253881828707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45995.253881828707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45995.253881828707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45995.253881828707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45995.253881828707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45995.253881828707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45995.253881828707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45995.253881828707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45995.253881828707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45995.253881828707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45995.253881828707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45995.253881828707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45995.253881828707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45995.253881828707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45995.253881828707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45995.253881828707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45995.253881828707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45995.253881828707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45995.253881828707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45995.253881828707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45995.253881828707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45995.253881828707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45995.253881828707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45995.253881828707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45995.253881828707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45995.253881828707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45995.253881828707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45995.253881828707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45995.253881828707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45995.253881828707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45995.253881828707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45995.253881828707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45995.253881828707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45995.253881828707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45995.253881828707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45995.253881828707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45995.253881828707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45995.253881828707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45995.253881828707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45995.253881828707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45995.253881828707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45995.253881828707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45995.253881828707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45995.253881828707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45995.253881828707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45995.253881828707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45995.253881828707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45995.253881828707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45995.253881828707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45995.253881828707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45995.253881828707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45995.253881828707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45995.253881828707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45995.253881828707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45995.253881828707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45995.253881828707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45995.253881828707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45995.253881828707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45995.253881828707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45995.253881828707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45995.253881828707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45995.253881828707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45995.253881828707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45995.253881828707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45995.253881828707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45995.253881828707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45995.253881828707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45995.253881828707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45995.253881828707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45995.253881828707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45995.253881828707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45995.253881828707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45995.253881828707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45995.253881828707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45995.253881828707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45995.253881828707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45995.253881828707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45995.253881828707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45995.253881828707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45995.253881828707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45995.253881828707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45995.253881828707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45995.253881828707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45995.253881828707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45995.253881828707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45995.253881828707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45995.253881828707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45995.253881828707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45995.253881828707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45995.253881828707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45995.253881828707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45995.253881828707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45995.253881828707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45995.253881828707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45995.253881828707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45995.253881828707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45995.253881828707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45995.253881828707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45995.253881828707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45995.253881828707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45995.253881828707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45995.253881828707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45995.253881828707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45995.253881828707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45995.253881828707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45995.253881828707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45995.253881828707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45995.253881828707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45995.253881828707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45995.253881828707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45995.253881828707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45995.253881828707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45995.253881828707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45995.253881828707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45995.253881828707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45995.253881828707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45995.253881828707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45995.253881828707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45995.253881828707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45995.253881828707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45995.253881828707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45995.253881828707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45995.253881828707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45995.253881828707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45995.253881828707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45995.253881828707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45995.253881828707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45995.253881828707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45995.253881828707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45995.253881828707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45995.253881828707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45995.253881828707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45995.253881828707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45995.253881828707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45995.253881828707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45995.253881828707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45995.253881828707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45995.253881828707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45995.253881828707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45995.253881828707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45995.253881828707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45995.253881828707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45995.253881828707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45995.253881828707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45995.253881828707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45995.253881828707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45995.253881828707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45995.253881828707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45995.253881828707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45995.253881828707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45995.253881828707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45995.253881828707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45995.253881828707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45995.253881828707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45995.253881828707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45995.253881828707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45995.253881828707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45995.253881828707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45995.253881828707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45995.253881828707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45995.253881828707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45995.253881828707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45995.253881828707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45995.253881828707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45995.253881828707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45995.253881828707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45995.253881828707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45995.253881828707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45995.253881828707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45995.253881828707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45995.253881828707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45995.253881828707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45995.253881828707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45995.253881828707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45995.253881828707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45995.253881828707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45995.253881828707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45995.253881828707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45995.253881828707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45995.253881828707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45995.253881828707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45995.253881828707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45995.253881828707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45995.253881828707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45995.253881828707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45995.253881828707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45995.253881828707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45995.253881828707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45995.253881828707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45995.253881828707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45995.253881828707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45995.253881828707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45995.253881828707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45995.253881828707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45995.253881828707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45995.253881828707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45995.253881828707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45995.253881828707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45995.253881828707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45995.253881828707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45995.253881828707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45995.253881828707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45995.253881828707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45995.253881828707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45995.253881828707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45995.253881828707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45995.253881828707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45995.253881828707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45995.253881828707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45995.253881828707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45995.253881828707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45995.253881828707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45995.253881828707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45995.253881828707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45995.253881828707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45995.253881828707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45995.253881828707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45995.253881828707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45995.253881828707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45995.253881828707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45995.253881828707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45995.253881828707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45995.253881828707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45995.253881828707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45995.253881828707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45995.253881828707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45995.253881828707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45995.253881828707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45995.253881828707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45995.253881828707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45995.253881828707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45995.253881828707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45995.253881828707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45995.253881828707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45995.253881828707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45995.253881828707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45995.253881828707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45995.253881828707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45995.253881828707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45995.253881828707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45995.253881828707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45995.253881828707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45995.253881828707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45995.253881828707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45995.253881828707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45995.253881828707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45995.253881828707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45995.253881828707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45995.253881828707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45995.253881828707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45995.253881828707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45995.253881828707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45995.253881828707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45995.253881828707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45995.253881828707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45995.253881828707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45995.253881828707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45995.253881828707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45995.253881828707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45995.253881828707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45995.253881828707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45995.253881828707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45995.253881828707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45995.253881828707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45995.253881828707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45995.253881828707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45995.253881828707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45995.253881828707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45995.253881828707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45995.253881828707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45995.253881828707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45995.253881828707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45995.253881828707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45995.253881828707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45995.253881828707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45995.253881828707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45995.253881828707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45995.253881828707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45995.253881828707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45995.253881828707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45995.253881828707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45995.253881828707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45995.253881828707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45995.253881828707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45995.253881828707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45995.253881828707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45995.253881828707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45995.253881828707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45995.253881828707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45995.253881828707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45995.253881828707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45995.253881828707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45995.253881828707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45995.253881828707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45995.253881828707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45995.253881828707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45995.253881828707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45995.253881828707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45995.253881828707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45995.253881828707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45995.253881828707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45995.253881828707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45995.253881828707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45995.253881828707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45995.253881828707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45995.253881828707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45995.253881828707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45995.253881828707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45995.253881828707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45995.253881828707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45995.253881828707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45995.253881828707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45995.253881828707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45995.253881828707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45995.253881828707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45995.253881828707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45995.253881828707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45995.253881828707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45995.253881828707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45995.253881828707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45995.253881828707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45995.253881828707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45995.253881828707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45995.253881828707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45995.253881828707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45995.253881828707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45995.253881828707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45995.253881828707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45995.253881828707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45995.253881828707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45995.253881828707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45995.253881828707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45995.253881828707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45995.253881828707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45995.253881828707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45995.253881828707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45995.253881828707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45995.253881828707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45995.253881828707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45995.253881828707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45995.253881828707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45995.253881828707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45995.253881828707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45995.253881828707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45995.253881828707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45995.253881828707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45995.253881828707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45995.253881828707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45995.253881828707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45995.253881828707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45995.253881828707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45995.253881828707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45995.253881828707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45995.253881828707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45995.253881828707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45995.253881828707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45995.253881828707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45995.253881828707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45995.253881828707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45995.253881828707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45995.253881828707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45995.253881828707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45995.253881828707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45995.253881828707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45995.253881828707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45995.253881828707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45995.253881828707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45995.253881828707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45995.253881828707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45995.253881828707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45995.253881828707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45995.253881828707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45995.253881828707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45995.253881828707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45995.253881828707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45995.253881828707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45995.253881828707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45995.253881828707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45995.253881828707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45995.253881828707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45995.253881828707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45995.253881828707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45995.253881828707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45995.253881828707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45995.253881828707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45995.253881828707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45995.253881828707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45995.253881828707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45995.253881828707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45995.253881828707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45995.253881828707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45995.253881828707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45995.253881828707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45995.253881828707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45995.253881828707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45995.253881828707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45995.253881828707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45995.253881828707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45995.253881828707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45995.253881828707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45995.253881828707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45995.253881828707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45995.253881828707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45995.253881828707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45995.253881828707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45995.253881828707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45995.253881828707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45995.253881828707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45995.253881828707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45995.253881828707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45995.253881828707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45995.253881828707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45995.253881828707</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291.77316423611046</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3" ca="1" si="0">IFERROR(NOW()-F3,"")</f>
        <v>0.27124293981614755</v>
      </c>
      <c r="H3" s="92">
        <v>45994.977592592593</v>
      </c>
      <c r="I3" s="110" t="str">
        <f>IFERROR(VLOOKUP(D3,DB!A:F,6,0),"")</f>
        <v>Generator-SG</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45995.253881828707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45995.253881828707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45995.253881828707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45995.253881828707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45995.253881828707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45995.253881828707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45995.253881828707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45995.253881828707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45995.253881828707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45995.253881828707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45995.253881828707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45995.253881828707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45995.253881828707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45995.253881828707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45995.253881828707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45995.253881828707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45995.253881828707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45995.253881828707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45995.253881828707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45995.253881828707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45995.253881828707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45995.253881828707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45995.253881828707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45995.253881828707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45995.253881828707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45995.253881828707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45995.253881828707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45995.253881828707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45995.253881828707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45995.253881828707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45995.253881828707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45995.253881828707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45995.253881828707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45995.253881828707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45995.253881828707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45995.253881828707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45995.253881828707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45995.253881828707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45995.253881828707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45995.253881828707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45995.253881828707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45995.253881828707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45995.253881828707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45995.253881828707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45995.253881828707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45995.253881828707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45995.253881828707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45995.253881828707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45995.253881828707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45995.253881828707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45995.253881828707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45995.253881828707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45995.253881828707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45995.253881828707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45995.253881828707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45995.253881828707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45995.253881828707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45995.253881828707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45995.253881828707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45995.253881828707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45995.253881828707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45995.253881828707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45995.253881828707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45995.253881828707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45995.253881828707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45995.253881828707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45995.253881828707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45995.253881828707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45995.253881828707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45995.253881828707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45995.253881828707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45995.253881828707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45995.253881828707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45995.253881828707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45995.253881828707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45995.253881828707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45995.253881828707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45995.253881828707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45995.253881828707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45995.253881828707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45995.253881828707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45995.253881828707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45995.253881828707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45995.253881828707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45995.253881828707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45995.253881828707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45995.253881828707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45995.253881828707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45995.253881828707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45995.253881828707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45995.253881828707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45995.253881828707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45995.253881828707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45995.253881828707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45995.253881828707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45995.253881828707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45995.253881828707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45995.253881828707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45995.253881828707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45995.253881828707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45995.253881828707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45995.253881828707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45995.253881828707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45995.253881828707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45995.253881828707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45995.253881828707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45995.253881828707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45995.253881828707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45995.253881828707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45995.253881828707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45995.253881828707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45995.253881828707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45995.253881828707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45995.253881828707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45995.253881828707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45995.253881828707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45995.253881828707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45995.253881828707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45995.253881828707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45995.253881828707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45995.253881828707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45995.253881828707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45995.253881828707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45995.253881828707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45995.253881828707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45995.253881828707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45995.253881828707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45995.253881828707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45995.253881828707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45995.253881828707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45995.253881828707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45995.253881828707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45995.253881828707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45995.253881828707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45995.253881828707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45995.253881828707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45995.253881828707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45995.253881828707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45995.253881828707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45995.253881828707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45995.253881828707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45995.253881828707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45995.253881828707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45995.253881828707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45995.253881828707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45995.253881828707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45995.253881828707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45995.253881828707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45995.253881828707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45995.253881828707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45995.253881828707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45995.253881828707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45995.253881828707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45995.253881828707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45995.253881828707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45995.253881828707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45995.253881828707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45995.253881828707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07" ca="1" si="3">IFERROR(NOW()-F162,"")</f>
        <v>45995.253881828707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45995.253881828707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45995.253881828707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45995.253881828707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45995.253881828707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45995.253881828707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45995.253881828707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45995.253881828707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45995.253881828707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45995.253881828707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45995.253881828707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45995.253881828707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45995.253881828707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45995.253881828707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45995.253881828707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45995.253881828707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45995.253881828707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45995.253881828707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45995.253881828707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45995.253881828707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45995.253881828707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45995.253881828707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45995.253881828707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45995.253881828707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45995.253881828707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45995.253881828707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45995.253881828707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45995.253881828707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45995.253881828707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45995.253881828707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45995.253881828707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45995.253881828707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45995.253881828707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45995.253881828707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45995.253881828707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45995.253881828707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45995.253881828707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45995.253881828707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45995.253881828707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45995.253881828707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45995.253881828707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45995.253881828707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45995.253881828707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45995.253881828707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45995.253881828707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45995.253881828707</v>
      </c>
      <c r="H207" s="92"/>
      <c r="I207" s="110" t="str">
        <f>IFERROR(VLOOKUP(D207,DB!A:F,6,0),"")</f>
        <v/>
      </c>
      <c r="J207" s="110" t="str">
        <f>IFERROR(VLOOKUP(D207,DB!A:G,7,0),"")</f>
        <v/>
      </c>
      <c r="K207" s="94"/>
      <c r="L207" s="88" t="str">
        <f>IFERROR(VLOOKUP(D207,DB!A:I,9,0),"")</f>
        <v/>
      </c>
    </row>
  </sheetData>
  <dataValidations count="2">
    <dataValidation allowBlank="1" showInputMessage="1" showErrorMessage="1" sqref="E1" xr:uid="{A4F81451-56CC-4543-9497-104C4E44EE4B}"/>
    <dataValidation type="list" allowBlank="1" showInputMessage="1" showErrorMessage="1" sqref="E2:E2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103.42182164351834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39187</v>
      </c>
      <c r="F3" s="38">
        <v>45926.188877314817</v>
      </c>
      <c r="G3" s="105">
        <f t="shared" ref="G3" ca="1" si="0">IFERROR(NOW()-F3,"")</f>
        <v>69.065004513890017</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39187</v>
      </c>
      <c r="F4" s="107">
        <v>45948.661111111112</v>
      </c>
      <c r="G4" s="108">
        <f t="shared" ref="G4" ca="1" si="1">IFERROR(NOW()-F4,"")</f>
        <v>46.592770717594249</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13.880583217593085</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37"/>
      <c r="E6" s="37"/>
      <c r="F6" s="38"/>
      <c r="G6" s="135">
        <f ca="1">IFERROR(NOW()-F6,"")</f>
        <v>45995.253881828707</v>
      </c>
      <c r="H6" s="38"/>
      <c r="I6" s="37" t="str">
        <f>IFERROR(VLOOKUP(D6,DB!A:F,6,0),"")</f>
        <v/>
      </c>
      <c r="J6" s="37" t="str">
        <f>IFERROR(VLOOKUP(D6,DB!A:G,7,0),"")</f>
        <v/>
      </c>
      <c r="K6" s="37"/>
      <c r="L6" s="37" t="str">
        <f>IFERROR(VLOOKUP(D6,DB!A:I,9,0),"")</f>
        <v/>
      </c>
    </row>
    <row r="7" spans="1:13">
      <c r="A7" s="150"/>
      <c r="B7" s="150" t="str">
        <f>IFERROR(VLOOKUP(D7,DB!A:K,11,0),"")</f>
        <v/>
      </c>
      <c r="C7" s="150"/>
      <c r="D7" s="150"/>
      <c r="E7" s="150"/>
      <c r="F7" s="151"/>
      <c r="G7" s="152">
        <f ca="1">IFERROR(NOW()-F7,"")</f>
        <v>45995.253881828707</v>
      </c>
      <c r="H7" s="151"/>
      <c r="I7" s="150" t="str">
        <f>IFERROR(VLOOKUP(D7,DB!A:F,6,0),"")</f>
        <v/>
      </c>
      <c r="J7" s="150" t="str">
        <f>IFERROR(VLOOKUP(D7,DB!A:G,7,0),"")</f>
        <v/>
      </c>
      <c r="K7" s="150"/>
      <c r="L7" s="150" t="str">
        <f>IFERROR(VLOOKUP(D7,DB!A:I,9,0),"")</f>
        <v/>
      </c>
    </row>
    <row r="8" spans="1:13">
      <c r="A8" s="37"/>
      <c r="B8" s="37" t="str">
        <f>IFERROR(VLOOKUP(D8,DB!A:K,11,0),"")</f>
        <v/>
      </c>
      <c r="C8" s="37"/>
      <c r="D8" s="37"/>
      <c r="E8" s="37"/>
      <c r="F8" s="38"/>
      <c r="G8" s="135">
        <f t="shared" ref="G8:G39" ca="1" si="2">IFERROR(NOW()-F8,"")</f>
        <v>45995.253881828707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45995.253881828707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45995.253881828707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45995.253881828707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45995.253881828707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45995.253881828707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45995.253881828707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45995.253881828707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45995.253881828707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45995.253881828707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45995.253881828707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45995.253881828707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45995.253881828707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45995.253881828707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45995.253881828707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45995.253881828707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45995.253881828707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45995.253881828707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45995.253881828707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45995.253881828707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45995.253881828707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45995.253881828707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45995.253881828707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45995.253881828707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45995.253881828707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45995.253881828707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45995.253881828707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45995.253881828707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45995.253881828707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45995.253881828707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45995.253881828707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45995.253881828707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ref="G40:G71" ca="1" si="3">IFERROR(NOW()-F40,"")</f>
        <v>45995.253881828707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45995.253881828707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45995.253881828707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45995.253881828707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45995.253881828707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45995.253881828707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45995.253881828707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45995.253881828707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45995.253881828707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45995.253881828707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45995.253881828707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45995.253881828707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45995.253881828707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45995.253881828707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45995.253881828707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45995.253881828707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45995.253881828707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45995.253881828707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45995.253881828707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45995.253881828707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45995.253881828707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45995.253881828707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45995.253881828707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45995.253881828707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45995.253881828707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45995.253881828707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45995.253881828707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45995.253881828707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45995.253881828707</v>
      </c>
      <c r="H68" s="38"/>
      <c r="I68" s="37" t="str">
        <f>IFERROR(VLOOKUP(D68,DB!A:F,6,0),"")</f>
        <v/>
      </c>
      <c r="J68" s="37" t="str">
        <f>IFERROR(VLOOKUP(D68,DB!A:G,7,0),"")</f>
        <v/>
      </c>
      <c r="K68" s="37"/>
      <c r="L68" s="37" t="str">
        <f>IFERROR(VLOOKUP(D68,DB!A:I,9,0),"")</f>
        <v/>
      </c>
    </row>
    <row r="69" spans="1:12">
      <c r="A69" s="150"/>
      <c r="B69" s="150" t="str">
        <f>IFERROR(VLOOKUP(D69,DB!A:K,11,0),"")</f>
        <v/>
      </c>
      <c r="C69" s="150"/>
      <c r="D69" s="150"/>
      <c r="E69" s="150"/>
      <c r="F69" s="151"/>
      <c r="G69" s="152">
        <f t="shared" ca="1" si="3"/>
        <v>45995.253881828707</v>
      </c>
      <c r="H69" s="151"/>
      <c r="I69" s="150" t="str">
        <f>IFERROR(VLOOKUP(D69,DB!A:F,6,0),"")</f>
        <v/>
      </c>
      <c r="J69" s="150" t="str">
        <f>IFERROR(VLOOKUP(D69,DB!A:G,7,0),"")</f>
        <v/>
      </c>
      <c r="K69" s="150"/>
      <c r="L69" s="150"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8"/>
  <sheetViews>
    <sheetView tabSelected="1"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39207</v>
      </c>
      <c r="B2" s="119" t="str">
        <f>IFERROR(VLOOKUP(D2,DB!A:K,11,0),"")</f>
        <v>R6</v>
      </c>
      <c r="C2" s="120">
        <v>1</v>
      </c>
      <c r="D2" s="119" t="s">
        <v>33791</v>
      </c>
      <c r="E2" s="142" t="s">
        <v>39106</v>
      </c>
      <c r="F2" s="121">
        <v>45995.282557870371</v>
      </c>
      <c r="G2" s="101">
        <f t="shared" ref="G2:G62" ca="1" si="0">IFERROR(NOW()-F2,"-")</f>
        <v>-2.8676041663857177E-2</v>
      </c>
      <c r="H2" s="121">
        <v>45995.282523148147</v>
      </c>
      <c r="I2" s="119" t="str">
        <f>IFERROR(VLOOKUP(D2,DB!A:F,6,0),"")</f>
        <v>SCECO</v>
      </c>
      <c r="J2" s="119" t="str">
        <f>IFERROR(VLOOKUP(D2,DB!A:G,7,0),"")</f>
        <v>Vandalized</v>
      </c>
      <c r="K2" s="122" t="s">
        <v>39208</v>
      </c>
      <c r="L2" s="137" t="str">
        <f>IFERROR(VLOOKUP(D2,DB!A:I,9,0),"")</f>
        <v>Latis</v>
      </c>
    </row>
    <row r="3" spans="1:16382" ht="31.5" customHeight="1">
      <c r="A3" s="118"/>
      <c r="B3" s="119" t="str">
        <f>IFERROR(VLOOKUP(D3,DB!A:K,11,0),"")</f>
        <v/>
      </c>
      <c r="C3" s="120"/>
      <c r="D3" s="119"/>
      <c r="E3" s="142"/>
      <c r="F3" s="121"/>
      <c r="G3" s="72">
        <f t="shared" ca="1" si="0"/>
        <v>45995.253881828707</v>
      </c>
      <c r="H3" s="121"/>
      <c r="I3" s="119" t="str">
        <f>IFERROR(VLOOKUP(D3,DB!A:F,6,0),"")</f>
        <v/>
      </c>
      <c r="J3" s="119" t="s">
        <v>39209</v>
      </c>
      <c r="K3" s="122"/>
      <c r="L3" s="137" t="str">
        <f>IFERROR(VLOOKUP(D3,DB!A:I,9,0),"")</f>
        <v/>
      </c>
    </row>
    <row r="4" spans="1:16382" ht="31.5" customHeight="1">
      <c r="A4" s="118"/>
      <c r="B4" s="119" t="str">
        <f>IFERROR(VLOOKUP(D4,DB!A:K,11,0),"")</f>
        <v/>
      </c>
      <c r="C4" s="120"/>
      <c r="D4" s="119"/>
      <c r="E4" s="142"/>
      <c r="F4" s="121"/>
      <c r="G4" s="72">
        <f t="shared" ca="1" si="0"/>
        <v>45995.253881828707</v>
      </c>
      <c r="H4" s="121"/>
      <c r="I4" s="72"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45995.253881828707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45995.253881828707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45995.253881828707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45995.253881828707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45995.253881828707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45995.253881828707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45995.253881828707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45995.253881828707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45995.253881828707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45995.253881828707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45995.253881828707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45995.253881828707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45995.253881828707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45995.253881828707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45995.253881828707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45995.253881828707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45995.253881828707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45995.253881828707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45995.253881828707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45995.253881828707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45995.253881828707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45995.253881828707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45995.253881828707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45995.253881828707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45995.253881828707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45995.253881828707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45995.253881828707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45995.253881828707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45995.253881828707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45995.253881828707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45995.253881828707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45995.253881828707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45995.253881828707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45995.253881828707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45995.253881828707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45995.253881828707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45995.253881828707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45995.253881828707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45995.253881828707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45995.253881828707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45995.253881828707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45995.253881828707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45995.253881828707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45995.253881828707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45995.253881828707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45995.253881828707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45995.253881828707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45995.253881828707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45995.253881828707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45995.253881828707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45995.253881828707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45995.253881828707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45995.253881828707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45995.253881828707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45995.253881828707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45995.253881828707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45995.253881828707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45995.253881828707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ref="G63:G126" ca="1" si="1">IFERROR(NOW()-F63,"-")</f>
        <v>45995.253881828707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45995.253881828707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45995.253881828707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45995.253881828707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45995.253881828707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45995.253881828707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45995.253881828707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45995.253881828707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45995.253881828707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45995.253881828707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45995.253881828707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45995.253881828707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45995.253881828707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45995.253881828707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45995.253881828707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45995.253881828707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45995.253881828707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45995.253881828707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45995.253881828707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45995.253881828707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45995.253881828707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45995.253881828707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45995.253881828707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45995.253881828707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45995.253881828707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45995.253881828707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45995.253881828707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45995.253881828707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45995.253881828707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45995.253881828707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45995.253881828707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45995.253881828707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45995.253881828707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45995.253881828707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45995.253881828707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45995.253881828707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45995.253881828707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45995.253881828707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45995.253881828707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45995.253881828707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45995.253881828707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45995.253881828707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45995.253881828707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45995.253881828707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45995.253881828707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45995.253881828707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45995.253881828707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45995.253881828707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45995.253881828707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45995.253881828707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45995.253881828707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45995.253881828707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45995.253881828707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45995.253881828707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45995.253881828707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45995.253881828707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45995.253881828707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45995.253881828707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45995.253881828707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45995.253881828707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45995.253881828707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45995.253881828707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45995.253881828707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45995.253881828707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ref="G127:G190" ca="1" si="2">IFERROR(NOW()-F127,"-")</f>
        <v>45995.253881828707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45995.253881828707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45995.253881828707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45995.253881828707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45995.253881828707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45995.253881828707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45995.253881828707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45995.253881828707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45995.253881828707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45995.253881828707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45995.253881828707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45995.253881828707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45995.253881828707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45995.253881828707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45995.253881828707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45995.253881828707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45995.253881828707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45995.253881828707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45995.253881828707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45995.253881828707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45995.253881828707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45995.253881828707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45995.253881828707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45995.253881828707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45995.253881828707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45995.253881828707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45995.253881828707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45995.253881828707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45995.253881828707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45995.253881828707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45995.253881828707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45995.253881828707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45995.253881828707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45995.253881828707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45995.253881828707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45995.253881828707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45995.253881828707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45995.253881828707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45995.253881828707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45995.253881828707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45995.253881828707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45995.253881828707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45995.253881828707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45995.253881828707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45995.253881828707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45995.253881828707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45995.253881828707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45995.253881828707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45995.253881828707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45995.253881828707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45995.253881828707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45995.253881828707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45995.253881828707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45995.253881828707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45995.253881828707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45995.253881828707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45995.253881828707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45995.253881828707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45995.253881828707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45995.253881828707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45995.253881828707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45995.253881828707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45995.253881828707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45995.253881828707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ref="G191:G254" ca="1" si="3">IFERROR(NOW()-F191,"-")</f>
        <v>45995.253881828707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45995.253881828707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45995.253881828707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45995.253881828707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45995.253881828707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45995.253881828707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45995.253881828707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45995.253881828707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45995.253881828707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45995.253881828707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45995.253881828707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45995.253881828707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45995.253881828707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45995.253881828707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45995.253881828707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45995.253881828707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45995.253881828707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45995.253881828707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45995.253881828707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45995.253881828707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45995.253881828707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45995.253881828707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45995.253881828707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45995.253881828707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45995.253881828707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45995.253881828707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45995.253881828707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45995.253881828707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45995.253881828707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45995.253881828707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45995.253881828707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45995.253881828707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45995.253881828707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45995.253881828707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45995.253881828707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45995.253881828707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45995.253881828707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45995.253881828707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45995.253881828707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45995.253881828707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45995.253881828707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45995.253881828707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45995.253881828707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45995.253881828707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45995.253881828707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45995.253881828707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45995.253881828707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45995.253881828707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45995.253881828707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45995.253881828707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45995.253881828707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45995.253881828707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45995.253881828707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45995.253881828707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45995.253881828707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45995.253881828707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45995.253881828707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45995.253881828707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45995.253881828707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45995.253881828707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45995.253881828707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45995.253881828707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45995.253881828707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45995.253881828707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ref="G255:G318" ca="1" si="4">IFERROR(NOW()-F255,"-")</f>
        <v>45995.253881828707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45995.253881828707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45995.253881828707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45995.253881828707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45995.253881828707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45995.253881828707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45995.253881828707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45995.253881828707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45995.253881828707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45995.253881828707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45995.253881828707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45995.253881828707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45995.253881828707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45995.253881828707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45995.253881828707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45995.253881828707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45995.253881828707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45995.253881828707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45995.253881828707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45995.253881828707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45995.253881828707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45995.253881828707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45995.253881828707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45995.253881828707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45995.253881828707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45995.253881828707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45995.253881828707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45995.253881828707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45995.253881828707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45995.253881828707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45995.253881828707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45995.253881828707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45995.253881828707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45995.253881828707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45995.253881828707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45995.253881828707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45995.253881828707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45995.253881828707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45995.253881828707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45995.253881828707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45995.253881828707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45995.253881828707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45995.253881828707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45995.253881828707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45995.253881828707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45995.253881828707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45995.253881828707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45995.253881828707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45995.253881828707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45995.253881828707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45995.253881828707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45995.253881828707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45995.253881828707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45995.253881828707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45995.253881828707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45995.253881828707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45995.253881828707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45995.253881828707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45995.253881828707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45995.253881828707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45995.253881828707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45995.253881828707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45995.253881828707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45995.253881828707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ref="G319:G382" ca="1" si="5">IFERROR(NOW()-F319,"-")</f>
        <v>45995.253881828707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45995.253881828707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45995.253881828707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45995.253881828707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45995.253881828707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45995.253881828707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45995.253881828707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45995.253881828707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45995.253881828707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45995.253881828707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45995.253881828707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45995.253881828707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45995.253881828707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45995.253881828707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45995.253881828707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45995.253881828707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45995.253881828707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45995.253881828707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45995.253881828707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45995.253881828707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45995.253881828707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45995.253881828707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45995.253881828707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45995.253881828707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45995.253881828707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45995.253881828707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45995.253881828707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45995.253881828707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45995.253881828707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45995.253881828707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45995.253881828707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45995.253881828707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45995.253881828707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45995.253881828707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45995.253881828707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45995.253881828707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45995.253881828707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45995.253881828707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45995.253881828707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45995.253881828707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45995.253881828707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45995.253881828707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45995.253881828707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45995.253881828707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45995.253881828707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45995.253881828707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45995.253881828707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45995.253881828707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45995.253881828707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45995.253881828707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45995.253881828707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45995.253881828707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45995.253881828707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45995.253881828707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45995.253881828707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45995.253881828707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45995.253881828707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45995.253881828707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45995.253881828707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45995.253881828707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45995.253881828707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45995.253881828707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45995.253881828707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45995.253881828707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ref="G383:G446" ca="1" si="6">IFERROR(NOW()-F383,"-")</f>
        <v>45995.253881828707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45995.253881828707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45995.253881828707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45995.253881828707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45995.253881828707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45995.253881828707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45995.253881828707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45995.253881828707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45995.253881828707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45995.253881828707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45995.253881828707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45995.253881828707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45995.253881828707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45995.253881828707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45995.253881828707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45995.253881828707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45995.253881828707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45995.253881828707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45995.253881828707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45995.253881828707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45995.253881828707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45995.253881828707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45995.253881828707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45995.253881828707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45995.253881828707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45995.253881828707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45995.253881828707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45995.253881828707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45995.253881828707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45995.253881828707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45995.253881828707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45995.253881828707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45995.253881828707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45995.253881828707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45995.253881828707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45995.253881828707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45995.253881828707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45995.253881828707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45995.253881828707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45995.253881828707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45995.253881828707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45995.253881828707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45995.253881828707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45995.253881828707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45995.253881828707</v>
      </c>
      <c r="H427" s="121"/>
      <c r="I427" s="119" t="str">
        <f>IFERROR(VLOOKUP(D427,DB!A:F,6,0),"")</f>
        <v/>
      </c>
      <c r="J427" s="119" t="str">
        <f>IFERROR(VLOOKUP(D427,DB!A:G,7,0),"")</f>
        <v/>
      </c>
      <c r="K427" s="122"/>
      <c r="L427" s="137" t="str">
        <f>IFERROR(VLOOKUP(D427,DB!A:I,9,0),"")</f>
        <v/>
      </c>
    </row>
    <row r="428" spans="1:12" ht="31.5" customHeight="1">
      <c r="A428" s="143"/>
      <c r="B428" s="144" t="str">
        <f>IFERROR(VLOOKUP(D428,DB!A:K,11,0),"")</f>
        <v/>
      </c>
      <c r="C428" s="145"/>
      <c r="D428" s="144"/>
      <c r="E428" s="142"/>
      <c r="F428" s="146"/>
      <c r="G428" s="147">
        <f t="shared" ca="1" si="6"/>
        <v>45995.253881828707</v>
      </c>
      <c r="H428" s="146"/>
      <c r="I428" s="144" t="str">
        <f>IFERROR(VLOOKUP(D428,DB!A:F,6,0),"")</f>
        <v/>
      </c>
      <c r="J428" s="144" t="str">
        <f>IFERROR(VLOOKUP(D428,DB!A:G,7,0),"")</f>
        <v/>
      </c>
      <c r="K428" s="148"/>
      <c r="L428" s="149" t="str">
        <f>IFERROR(VLOOKUP(D428,DB!A:I,9,0),"")</f>
        <v/>
      </c>
    </row>
  </sheetData>
  <dataValidations count="2">
    <dataValidation allowBlank="1" showInputMessage="1" showErrorMessage="1" sqref="E1" xr:uid="{9E1BC488-8814-4F8A-8DBE-742B3278AB71}"/>
    <dataValidation type="list" allowBlank="1" showInputMessage="1" showErrorMessage="1" sqref="E2:E42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2025-12-04T04:06:38Z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