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55" documentId="120_S{2AC9BD13-BADA-5192-A53E-5A8FF88502F6}" xr6:coauthVersionLast="47" xr6:coauthVersionMax="47" xr10:uidLastSave="{CE817586-6003-4342-BD37-10CDCD36FF0B}"/>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<sst xmlns="http://schemas.openxmlformats.org/spreadsheetml/2006/main" count="181606" uniqueCount="39216">
  <si>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</si>
  <si>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</si>
  <si>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</si>
  <si>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</si>
  <si>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</si>
  <si>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</si>
  <si>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</si>
  <si>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</si>
  <si>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</si>
  <si>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</si>
  <si>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</si>
  <si>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</si>
  <si>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</si>
  <si>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</si>
  <si>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</si>
  <si>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</si>
  <si>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</si>
  <si>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</si>
  <si>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</si>
  <si>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</si>
  <si>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</si>
  <si>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</si>
  <si>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</si>
  <si>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</si>
  <si>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</si>
  <si>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</si>
  <si>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</si>
  <si>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</si>
  <si>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</si>
  <si>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</si>
  <si>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</si>
  <si>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</si>
  <si>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</si>
  <si>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</si>
  <si>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</si>
  <si>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</si>
  <si>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</si>
  <si>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</si>
  <si>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</si>
  <si>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</si>
  <si>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</si>
  <si>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</si>
  <si>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</si>
  <si>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</si>
  <si>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</si>
  <si>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</si>
  <si>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</si>
  <si>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</si>
  <si>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</si>
  <si>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</si>
  <si>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</si>
  <si>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</si>
  <si>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</si>
  <si>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</si>
  <si>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</si>
  <si>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</si>
  <si>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</si>
  <si>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</si>
  <si>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</si>
  <si>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</si>
  <si>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</si>
  <si>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</si>
  <si>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</si>
  <si>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</si>
  <si>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</si>
  <si>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</si>
  <si>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</si>
  <si>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</si>
  <si>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</si>
  <si>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</si>
  <si>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</si>
  <si>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</si>
  <si>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</si>
  <si>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</si>
  <si>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</si>
  <si>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</si>
  <si>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</si>
  <si>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</si>
  <si>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</si>
  <si>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</si>
  <si>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</si>
  <si>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</si>
  <si>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</si>
  <si>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</si>
  <si>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</si>
  <si>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</si>
  <si>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</si>
  <si>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</si>
  <si>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</si>
  <si>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</si>
  <si>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</si>
  <si>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</si>
  <si>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</si>
  <si>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</si>
  <si>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</si>
  <si>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</si>
  <si>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</si>
  <si>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</si>
  <si>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</si>
  <si>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</si>
  <si>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</si>
  <si>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</si>
  <si>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</si>
  <si>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</si>
  <si>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</si>
  <si>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</si>
  <si>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</si>
  <si>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</si>
  <si>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</si>
  <si>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</si>
  <si>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</si>
  <si>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</si>
  <si>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</si>
  <si>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</si>
  <si>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</si>
  <si>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</si>
  <si>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</si>
  <si>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</si>
  <si>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</si>
  <si>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</si>
  <si>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</si>
  <si>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</si>
  <si>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</si>
  <si>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</si>
  <si>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</si>
  <si>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</si>
  <si>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</si>
  <si>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</si>
  <si>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</si>
  <si>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</si>
  <si>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</si>
  <si>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</si>
  <si>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</si>
  <si>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</si>
  <si>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</si>
  <si>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</si>
  <si>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</si>
  <si>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</si>
  <si>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</si>
  <si>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</si>
  <si>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</si>
  <si>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</si>
  <si>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</si>
  <si>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</si>
  <si>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</si>
  <si>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</si>
  <si>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</si>
  <si>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</si>
  <si>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</si>
  <si>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</si>
  <si>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</si>
  <si>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</si>
  <si>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</si>
  <si>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</si>
  <si>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</si>
  <si>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</si>
  <si>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</si>
  <si>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</si>
  <si>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</si>
  <si>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</si>
  <si>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</si>
  <si>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</si>
  <si>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</si>
  <si>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</si>
  <si>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</si>
  <si>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</si>
  <si>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</si>
  <si>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</si>
  <si>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</si>
  <si>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</si>
  <si>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</si>
  <si>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</si>
  <si>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</si>
  <si>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</si>
  <si>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</si>
  <si>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</si>
  <si>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</si>
  <si>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</si>
  <si>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</si>
  <si>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</si>
  <si>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</si>
  <si>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</si>
  <si>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</si>
  <si>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</si>
  <si>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</si>
  <si>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</si>
  <si>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</si>
  <si>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</si>
  <si>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</si>
  <si>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</si>
  <si>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</si>
  <si>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</si>
  <si>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</si>
  <si>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</si>
  <si>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</si>
  <si>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</si>
  <si>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</si>
  <si>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</si>
  <si>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</si>
  <si>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</si>
  <si>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</si>
  <si>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</si>
  <si>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</si>
  <si>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</si>
  <si>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</si>
  <si>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</si>
  <si>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</si>
  <si>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</si>
  <si>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</si>
  <si>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</si>
  <si>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</si>
  <si>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</si>
  <si>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</si>
  <si>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</si>
  <si>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</si>
  <si>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</si>
  <si>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</si>
  <si>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</si>
  <si>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</si>
  <si>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</si>
  <si>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</si>
  <si>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</si>
  <si>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</si>
  <si>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</si>
  <si>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</si>
  <si>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</si>
  <si>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</si>
  <si>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</si>
  <si>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</si>
  <si>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</si>
  <si>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</si>
  <si>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</si>
  <si>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</si>
  <si>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</si>
  <si>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</si>
  <si>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</si>
  <si>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</si>
  <si>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</si>
  <si>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</si>
  <si>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</si>
  <si>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</si>
  <si>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</si>
  <si>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</si>
  <si>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</si>
  <si>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</si>
  <si>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</si>
  <si>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</si>
  <si>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</si>
  <si>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</si>
  <si>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</si>
  <si>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</si>
  <si>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</si>
  <si>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</si>
  <si>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</si>
  <si>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</si>
  <si>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</si>
  <si>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</si>
  <si>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</si>
  <si>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</si>
  <si>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</si>
  <si>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</si>
  <si>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</si>
  <si>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</si>
  <si>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</si>
  <si>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</si>
  <si>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</si>
  <si>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</si>
  <si>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</si>
  <si>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</si>
  <si>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</si>
  <si>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</si>
  <si>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</si>
  <si>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</si>
  <si>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</si>
  <si>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</si>
  <si>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</si>
  <si>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</si>
  <si>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</si>
  <si>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</si>
  <si>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</si>
  <si>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</si>
  <si>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</si>
  <si>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</si>
  <si>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</si>
  <si>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</si>
  <si>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</si>
  <si>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</si>
  <si>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</si>
  <si>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</si>
  <si>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</si>
  <si>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</si>
  <si>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</si>
  <si>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</si>
  <si>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</si>
  <si>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</si>
  <si>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</si>
  <si>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</si>
  <si>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</si>
  <si>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</si>
  <si>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</si>
  <si>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</si>
  <si>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</si>
  <si>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</si>
  <si>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</si>
  <si>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</si>
  <si>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</si>
  <si>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</si>
  <si>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</si>
  <si>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</si>
  <si>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</si>
  <si>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</si>
  <si>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</si>
  <si>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</si>
  <si>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</si>
  <si>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</si>
  <si>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</si>
  <si>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</si>
  <si>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</si>
  <si>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</si>
  <si>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</si>
  <si>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</si>
  <si>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</si>
  <si>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</si>
  <si>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</si>
  <si>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</si>
  <si>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</si>
  <si>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</si>
  <si>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</si>
  <si>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</si>
  <si>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</si>
  <si>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</si>
  <si>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</si>
  <si>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</si>
  <si>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</si>
  <si>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</si>
  <si>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</si>
  <si>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</si>
  <si>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</si>
  <si>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</si>
  <si>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</si>
  <si>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</si>
  <si>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</si>
  <si>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</si>
  <si>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</si>
  <si>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</si>
  <si>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</si>
  <si>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</si>
  <si>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</si>
  <si>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</si>
  <si>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</si>
  <si>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</si>
  <si>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</si>
  <si>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</si>
  <si>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</si>
  <si>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</si>
  <si>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</si>
  <si>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</si>
  <si>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</si>
  <si>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</si>
  <si>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</si>
  <si>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</si>
  <si>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</si>
  <si>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</si>
  <si>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</si>
  <si>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</si>
  <si>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</si>
  <si>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</si>
  <si>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</si>
  <si>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</si>
  <si>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</si>
  <si>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</si>
  <si>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</si>
  <si>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</si>
  <si>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</si>
  <si>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</si>
  <si>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</si>
  <si>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</si>
  <si>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</si>
  <si>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</si>
  <si>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</si>
  <si>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</si>
  <si>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</si>
  <si>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</si>
  <si>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</si>
  <si>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</si>
  <si>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</si>
  <si>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</si>
  <si>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</si>
  <si>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</si>
  <si>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</si>
  <si>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</si>
  <si>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</si>
  <si>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</si>
  <si>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</si>
  <si>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</si>
  <si>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</si>
  <si>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</si>
  <si>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</si>
  <si>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</si>
  <si>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</si>
  <si>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</si>
  <si>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</si>
  <si>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</si>
  <si>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</si>
  <si>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</si>
  <si>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</si>
  <si>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</si>
  <si>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</si>
  <si>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</si>
  <si>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</si>
  <si>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</si>
  <si>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</si>
  <si>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</si>
  <si>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</si>
  <si>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</si>
  <si>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</si>
  <si>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</si>
  <si>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</si>
  <si>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</si>
  <si>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</si>
  <si>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</si>
  <si>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</si>
  <si>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</si>
  <si>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</si>
  <si>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</si>
  <si>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</si>
  <si>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</si>
  <si>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</si>
  <si>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</si>
  <si>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</si>
  <si>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</si>
  <si>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</si>
  <si>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</si>
  <si>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</si>
  <si>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</si>
  <si>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</si>
  <si>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</si>
  <si>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</si>
  <si>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</si>
  <si>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</si>
  <si>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</si>
  <si>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</si>
  <si>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</si>
  <si>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</si>
  <si>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</si>
  <si>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</si>
  <si>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</si>
  <si>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</si>
  <si>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</si>
  <si>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</si>
  <si>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</si>
  <si>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</si>
  <si>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</si>
  <si>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</si>
  <si>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</si>
  <si>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</si>
  <si>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</si>
  <si>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</si>
  <si>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</si>
  <si>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</si>
  <si>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</si>
  <si>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</si>
  <si>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</si>
  <si>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</si>
  <si>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</si>
  <si>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</si>
  <si>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</si>
  <si>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</si>
  <si>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</si>
  <si>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</si>
  <si>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</si>
  <si>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</si>
  <si>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</si>
  <si>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</si>
  <si>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</si>
  <si>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</si>
  <si>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</si>
  <si>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</si>
  <si>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</si>
  <si>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</si>
  <si>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</si>
  <si>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</si>
  <si>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</si>
  <si>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</si>
  <si>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</si>
  <si>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</si>
  <si>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</si>
  <si>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</si>
  <si>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</si>
  <si>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</si>
  <si>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</si>
  <si>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</si>
  <si>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</si>
  <si>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</si>
  <si>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</si>
  <si>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</si>
  <si>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</si>
  <si>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</si>
  <si>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</si>
  <si>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</si>
  <si>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</si>
  <si>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</si>
  <si>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</si>
  <si>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</si>
  <si>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</si>
  <si>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</si>
  <si>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</si>
  <si>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</si>
  <si>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</si>
  <si>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</si>
  <si>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</si>
  <si>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</si>
  <si>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</si>
  <si>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</si>
  <si>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</si>
  <si>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</si>
  <si>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</si>
  <si>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</si>
  <si>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</si>
  <si>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</si>
  <si>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</si>
  <si>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</si>
  <si>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</si>
  <si>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</si>
  <si>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</si>
  <si>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</si>
  <si>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</si>
  <si>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</si>
  <si>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</si>
  <si>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</si>
  <si>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</si>
  <si>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</si>
  <si>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</si>
  <si>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</si>
  <si>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</si>
  <si>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</si>
  <si>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</si>
  <si>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</si>
  <si>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</si>
  <si>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</si>
  <si>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</si>
  <si>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</si>
  <si>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</si>
  <si>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</si>
  <si>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</si>
  <si>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</si>
  <si>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</si>
  <si>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</si>
  <si>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</si>
  <si>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</si>
  <si>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</si>
  <si>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</si>
  <si>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</si>
  <si>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</si>
  <si>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</si>
  <si>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</si>
  <si>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</si>
  <si>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</si>
  <si>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</si>
  <si>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</si>
  <si>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</si>
  <si>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</si>
  <si>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</si>
  <si>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</si>
  <si>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</si>
  <si>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</si>
  <si>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</si>
  <si>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</si>
  <si>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</si>
  <si>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</si>
  <si>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</si>
  <si>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</si>
  <si>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</si>
  <si>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</si>
  <si>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</si>
  <si>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</si>
  <si>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</si>
  <si>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</si>
  <si>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</si>
  <si>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</si>
  <si>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</si>
  <si>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</si>
  <si>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</si>
  <si>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</si>
  <si>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</si>
  <si>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</si>
  <si>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</si>
  <si>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</si>
  <si>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</si>
  <si>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</si>
  <si>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</si>
  <si>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</si>
  <si>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</si>
  <si>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</si>
  <si>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</si>
  <si>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</si>
  <si>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</si>
  <si>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</si>
  <si>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</si>
  <si>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</si>
  <si>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</si>
  <si>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</si>
  <si>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</si>
  <si>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</si>
  <si>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</si>
  <si>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</si>
  <si>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</si>
  <si>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</si>
  <si>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</si>
  <si>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</si>
  <si>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</si>
  <si>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</si>
  <si>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</si>
  <si>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</si>
  <si>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</si>
  <si>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</si>
  <si>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</si>
  <si>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</si>
  <si>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</si>
  <si>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</si>
  <si>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</si>
  <si>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</si>
  <si>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</si>
  <si>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</si>
  <si>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</si>
  <si>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</si>
  <si>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</si>
  <si>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</si>
  <si>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</si>
  <si>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</si>
  <si>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</si>
  <si>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</si>
  <si>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</si>
  <si>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</si>
  <si>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</si>
  <si>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</si>
  <si>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</si>
  <si>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</si>
  <si>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</si>
  <si>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</si>
  <si>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</si>
  <si>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</si>
  <si>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</si>
  <si>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</si>
  <si>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</si>
  <si>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</si>
  <si>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</si>
  <si>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</si>
  <si>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</si>
  <si>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</si>
  <si>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</si>
  <si>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</si>
  <si>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</si>
  <si>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</si>
  <si>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</si>
  <si>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</si>
  <si>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</si>
  <si>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</si>
  <si>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</si>
  <si>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</si>
  <si>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</si>
  <si>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</si>
  <si>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</si>
  <si>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</si>
  <si>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</si>
  <si>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</si>
  <si>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</si>
  <si>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</si>
  <si>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</si>
  <si>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</si>
  <si>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</si>
  <si>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</si>
  <si>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</si>
  <si>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</si>
  <si>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</si>
  <si>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</si>
  <si>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</si>
  <si>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</si>
  <si>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</si>
  <si>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</si>
  <si>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</si>
  <si>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</si>
  <si>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</si>
  <si>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</si>
  <si>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</si>
  <si>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</si>
  <si>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</si>
  <si>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</si>
  <si>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</si>
  <si>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</si>
  <si>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</si>
  <si>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</si>
  <si>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</si>
  <si>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</si>
  <si>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</si>
  <si>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</si>
  <si>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</si>
  <si>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</si>
  <si>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</si>
  <si>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</si>
  <si>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</si>
  <si>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</si>
  <si>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</si>
  <si>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</si>
  <si>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</si>
  <si>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</si>
  <si>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</si>
  <si>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</si>
  <si>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</si>
  <si>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</si>
  <si>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</si>
  <si>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</si>
  <si>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</si>
  <si>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</si>
  <si>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</si>
  <si>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</si>
  <si>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</si>
  <si>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</si>
  <si>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</si>
  <si>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</si>
  <si>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</si>
  <si>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</si>
  <si>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</si>
  <si>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</si>
  <si>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</si>
  <si>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</si>
  <si>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</si>
  <si>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</si>
  <si>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</si>
  <si>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</si>
  <si>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</si>
  <si>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</si>
  <si>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</si>
  <si>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</si>
  <si>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</si>
  <si>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</si>
  <si>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</si>
  <si>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</si>
  <si>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</si>
  <si>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</si>
  <si>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</si>
  <si>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</si>
  <si>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</si>
  <si>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</si>
  <si>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</si>
  <si>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</si>
  <si>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</si>
  <si>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</si>
  <si>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</si>
  <si>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</si>
  <si>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</si>
  <si>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</si>
  <si>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</si>
  <si>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</si>
  <si>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</si>
  <si>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</si>
  <si>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</si>
  <si>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</si>
  <si>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</si>
  <si>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</si>
  <si>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</si>
  <si>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</si>
  <si>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</si>
  <si>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</si>
  <si>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</si>
  <si>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</si>
  <si>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</si>
  <si>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</si>
  <si>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</si>
  <si>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</si>
  <si>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</si>
  <si>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</si>
  <si>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</si>
  <si>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</si>
  <si>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</si>
  <si>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</si>
  <si>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</si>
  <si>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</si>
  <si>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</si>
  <si>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</si>
  <si>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</si>
  <si>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</si>
  <si>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</si>
  <si>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</si>
  <si>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</si>
  <si>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</si>
  <si>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</si>
  <si>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</si>
  <si>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</si>
  <si>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</si>
  <si>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</si>
  <si>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</si>
  <si>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</si>
  <si>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</si>
  <si>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</si>
  <si>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</si>
  <si>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</si>
  <si>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</si>
  <si>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</si>
  <si>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</si>
  <si>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</si>
  <si>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</si>
  <si>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</si>
  <si>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</si>
  <si>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</si>
  <si>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</si>
  <si>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</si>
  <si>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</si>
  <si>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</si>
  <si>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</si>
  <si>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</si>
  <si>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</si>
  <si>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</si>
  <si>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</si>
  <si>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</si>
  <si>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</si>
  <si>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</si>
  <si>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</si>
  <si>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</si>
  <si>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</si>
  <si>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</si>
  <si>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</si>
  <si>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</si>
  <si>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</si>
  <si>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</si>
  <si>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</si>
  <si>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</si>
  <si>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</si>
  <si>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</si>
  <si>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</si>
  <si>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</si>
  <si>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</si>
  <si>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</si>
  <si>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</si>
  <si>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</si>
  <si>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</si>
  <si>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</si>
  <si>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</si>
  <si>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</si>
  <si>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</si>
  <si>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</si>
  <si>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</si>
  <si>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</si>
  <si>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</si>
  <si>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</si>
  <si>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</si>
  <si>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</si>
  <si>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</si>
  <si>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</si>
  <si>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</si>
  <si>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</si>
  <si>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</si>
  <si>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</si>
  <si>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</si>
  <si>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</si>
  <si>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</si>
  <si>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</si>
  <si>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</si>
  <si>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</si>
  <si>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</si>
  <si>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</si>
  <si>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</si>
  <si>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</si>
  <si>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</si>
  <si>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</si>
  <si>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</si>
  <si>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</si>
  <si>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</si>
  <si>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</si>
  <si>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</si>
  <si>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</si>
  <si>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</si>
  <si>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</si>
  <si>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</si>
  <si>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</si>
  <si>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</si>
  <si>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</si>
  <si>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</si>
  <si>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</si>
  <si>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</si>
  <si>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</si>
  <si>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</si>
  <si>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</si>
  <si>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</si>
  <si>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</si>
  <si>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</si>
  <si>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</si>
  <si>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</si>
  <si>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</si>
  <si>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</si>
  <si>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</si>
  <si>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</si>
  <si>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</si>
  <si>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</si>
  <si>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</si>
  <si>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</si>
  <si>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</si>
  <si>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</si>
  <si>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</si>
  <si>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</si>
  <si>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</si>
  <si>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</si>
  <si>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</si>
  <si>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</si>
  <si>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</si>
  <si>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</si>
  <si>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</si>
  <si>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</si>
  <si>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</si>
  <si>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</si>
  <si>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</si>
  <si>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</si>
  <si>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</si>
  <si>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</si>
  <si>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</si>
  <si>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</si>
  <si>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</si>
  <si>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</si>
  <si>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</si>
  <si>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</si>
  <si>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</si>
  <si>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</si>
  <si>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</si>
  <si>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</si>
  <si>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</si>
  <si>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</si>
  <si>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</si>
  <si>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</si>
  <si>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</si>
  <si>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</si>
  <si>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</si>
  <si>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</si>
  <si>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</si>
  <si>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</si>
  <si>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</si>
  <si>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</si>
  <si>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</si>
  <si>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</si>
  <si>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</si>
  <si>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</si>
  <si>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</si>
  <si>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</si>
  <si>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</si>
  <si>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</si>
  <si>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</si>
  <si>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</si>
  <si>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</si>
  <si>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</si>
  <si>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</si>
  <si>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</si>
  <si>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</si>
  <si>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</si>
  <si>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</si>
  <si>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</si>
  <si>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</si>
  <si>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</si>
  <si>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</si>
  <si>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</si>
  <si>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</si>
  <si>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</si>
  <si>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</si>
  <si>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</si>
  <si>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</si>
  <si>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</si>
  <si>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</si>
  <si>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</si>
  <si>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</si>
  <si>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</si>
  <si>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</si>
  <si>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</si>
  <si>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</si>
  <si>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</si>
  <si>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</si>
  <si>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</si>
  <si>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</si>
  <si>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</si>
  <si>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</si>
  <si>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</si>
  <si>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</si>
  <si>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</si>
  <si>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</si>
  <si>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</si>
  <si>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</si>
  <si>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</si>
  <si>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</si>
  <si>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</si>
  <si>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</si>
  <si>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</si>
  <si>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</si>
  <si>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</si>
  <si>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</si>
  <si>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</si>
  <si>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</si>
  <si>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</si>
  <si>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</si>
  <si>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</si>
  <si>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</si>
  <si>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</si>
  <si>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</si>
  <si>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</si>
  <si>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</si>
  <si>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</si>
  <si>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</si>
  <si>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</si>
  <si>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</si>
  <si>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</si>
  <si>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</si>
  <si>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</si>
  <si>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</si>
  <si>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</si>
  <si>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</si>
  <si>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</si>
  <si>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</si>
  <si>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</si>
  <si>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</si>
  <si>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</si>
  <si>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</si>
  <si>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</si>
  <si>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</si>
  <si>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</si>
  <si>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</si>
  <si>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</si>
  <si>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</si>
  <si>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</si>
  <si>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</si>
  <si>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</si>
  <si>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</si>
  <si>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</si>
  <si>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</si>
  <si>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</si>
  <si>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</si>
  <si>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</si>
  <si>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</si>
  <si>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</si>
  <si>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</si>
  <si>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</si>
  <si>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</si>
  <si>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</si>
  <si>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</si>
  <si>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</si>
  <si>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</si>
  <si>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</si>
  <si>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</si>
  <si>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</si>
  <si>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</si>
  <si>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</si>
  <si>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</si>
  <si>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</si>
  <si>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</si>
  <si>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</si>
  <si>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</si>
  <si>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</si>
  <si>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</si>
  <si>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</si>
  <si>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</si>
  <si>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</si>
  <si>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</si>
  <si>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</si>
  <si>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</si>
  <si>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</si>
  <si>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</si>
  <si>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</si>
  <si>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</si>
  <si>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</si>
  <si>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</si>
  <si>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</si>
  <si>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</si>
  <si>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</si>
  <si>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</si>
  <si>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</si>
  <si>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</si>
  <si>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</si>
  <si>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</si>
  <si>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</si>
  <si>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</si>
  <si>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</si>
  <si>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</si>
  <si>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</si>
  <si>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</si>
  <si>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</si>
  <si>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</si>
  <si>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</si>
  <si>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</si>
  <si>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</si>
  <si>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</si>
  <si>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</si>
  <si>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</si>
  <si>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</si>
  <si>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</si>
  <si>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</si>
  <si>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</si>
  <si>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</si>
  <si>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</si>
  <si>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</si>
  <si>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</si>
  <si>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</si>
  <si>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</si>
  <si>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</si>
  <si>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</si>
  <si>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</si>
  <si>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</si>
  <si>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</si>
  <si>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</si>
  <si>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</si>
  <si>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</si>
  <si>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</si>
  <si>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</si>
  <si>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</si>
  <si>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</si>
  <si>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</si>
  <si>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</si>
  <si>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</si>
  <si>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</si>
  <si>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</si>
  <si>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</si>
  <si>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</si>
  <si>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</si>
  <si>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</si>
  <si>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</si>
  <si>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</si>
  <si>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</si>
  <si>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</si>
  <si>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</si>
  <si>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</si>
  <si>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</si>
  <si>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</si>
  <si>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</si>
  <si>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</si>
  <si>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</si>
  <si>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</si>
  <si>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</si>
  <si>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</si>
  <si>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</si>
  <si>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</si>
  <si>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</si>
  <si>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</si>
  <si>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</si>
  <si>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</si>
  <si>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</si>
  <si>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</si>
  <si>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</si>
  <si>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</si>
  <si>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</si>
  <si>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</si>
  <si>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</si>
  <si>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</si>
  <si>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</si>
  <si>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</si>
  <si>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</si>
  <si>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</si>
  <si>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</si>
  <si>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</si>
  <si>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</si>
  <si>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</si>
  <si>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</si>
  <si>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</si>
  <si>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</si>
  <si>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</si>
  <si>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</si>
  <si>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</si>
  <si>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</si>
  <si>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</si>
  <si>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</si>
  <si>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</si>
  <si>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</si>
  <si>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</si>
  <si>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</si>
  <si>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</si>
  <si>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</si>
  <si>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</si>
  <si>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</si>
  <si>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</si>
  <si>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</si>
  <si>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</si>
  <si>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</si>
  <si>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</si>
  <si>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</si>
  <si>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</si>
  <si>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</si>
  <si>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</si>
  <si>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</si>
  <si>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</si>
  <si>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</si>
  <si>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</si>
  <si>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</si>
  <si>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</si>
  <si>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</si>
  <si>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</si>
  <si>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</si>
  <si>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</si>
  <si>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</si>
  <si>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</si>
  <si>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</si>
  <si>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</si>
  <si>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</si>
  <si>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</si>
  <si>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</si>
  <si>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</si>
  <si>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</si>
  <si>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</si>
  <si>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</si>
  <si>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</si>
  <si>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</si>
  <si>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</si>
  <si>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</si>
  <si>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</si>
  <si>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</si>
  <si>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</si>
  <si>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</si>
  <si>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</si>
  <si>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</si>
  <si>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</si>
  <si>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</si>
  <si>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</si>
  <si>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</si>
  <si>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</si>
  <si>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</si>
  <si>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</si>
  <si>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</si>
  <si>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</si>
  <si>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</si>
  <si>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</si>
  <si>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</si>
  <si>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</si>
  <si>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</si>
  <si>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</si>
  <si>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</si>
  <si>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</si>
  <si>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</si>
  <si>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</si>
  <si>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</si>
  <si>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</si>
  <si>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</si>
  <si>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</si>
  <si>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</si>
  <si>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</si>
  <si>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</si>
  <si>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</si>
  <si>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</si>
  <si>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</si>
  <si>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</si>
  <si>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</si>
  <si>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</si>
  <si>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</si>
  <si>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</si>
  <si>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</si>
  <si>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</si>
  <si>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</si>
  <si>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</si>
  <si>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</si>
  <si>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</si>
  <si>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</si>
  <si>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</si>
  <si>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</si>
  <si>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</si>
  <si>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</si>
  <si>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</si>
  <si>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</si>
  <si>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</si>
  <si>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</si>
  <si>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</si>
  <si>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</si>
  <si>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</si>
  <si>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</si>
  <si>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</si>
  <si>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</si>
  <si>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</si>
  <si>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</si>
  <si>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</si>
  <si>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</si>
  <si>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</si>
  <si>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</si>
  <si>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</si>
  <si>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</si>
  <si>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</si>
  <si>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</si>
  <si>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</si>
  <si>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</si>
  <si>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</si>
  <si>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</si>
  <si>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</si>
  <si>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</si>
  <si>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</si>
  <si>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</si>
  <si>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</si>
  <si>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</si>
  <si>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</si>
  <si>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</si>
  <si>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</si>
  <si>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</si>
  <si>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</si>
  <si>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</si>
  <si>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</si>
  <si>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</si>
  <si>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</si>
  <si>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</si>
  <si>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</si>
  <si>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</si>
  <si>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</si>
  <si>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</si>
  <si>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</si>
  <si>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</si>
  <si>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</si>
  <si>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</si>
  <si>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</si>
  <si>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</si>
  <si>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</si>
  <si>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</si>
  <si>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</si>
  <si>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</si>
  <si>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</si>
  <si>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</si>
  <si>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</si>
  <si>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</si>
  <si>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</si>
  <si>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</si>
  <si>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</si>
  <si>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</si>
  <si>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</si>
  <si>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</si>
  <si>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</si>
  <si>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</si>
  <si>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</si>
  <si>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</si>
  <si>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</si>
  <si>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</si>
  <si>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</si>
  <si>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</si>
  <si>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</si>
  <si>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</si>
  <si>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</si>
  <si>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</si>
  <si>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</si>
  <si>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</si>
  <si>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</si>
  <si>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</si>
  <si>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</si>
  <si>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</si>
  <si>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</si>
  <si>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</si>
  <si>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</si>
  <si>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</si>
  <si>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</si>
  <si>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</si>
  <si>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</si>
  <si>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</si>
  <si>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</si>
  <si>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</si>
  <si>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</si>
  <si>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</si>
  <si>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</si>
  <si>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</si>
  <si>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</si>
  <si>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</si>
  <si>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</si>
  <si>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</si>
  <si>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</si>
  <si>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</si>
  <si>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</si>
  <si>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</si>
  <si>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</si>
  <si>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</si>
  <si>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</si>
  <si>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</si>
  <si>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</si>
  <si>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</si>
  <si>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</si>
  <si>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</si>
  <si>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</si>
  <si>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</si>
  <si>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</si>
  <si>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</si>
  <si>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</si>
  <si>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</si>
  <si>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</si>
  <si>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</si>
  <si>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</si>
  <si>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</si>
  <si>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</si>
  <si>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</si>
  <si>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</si>
  <si>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</si>
  <si>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</si>
  <si>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</si>
  <si>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</si>
  <si>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</si>
  <si>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</si>
  <si>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</si>
  <si>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</si>
  <si>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</si>
  <si>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</si>
  <si>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</si>
  <si>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</si>
  <si>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</si>
  <si>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</si>
  <si>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</si>
  <si>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</si>
  <si>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</si>
  <si>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</si>
  <si>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</si>
  <si>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</si>
  <si>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</si>
  <si>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</si>
  <si>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</si>
  <si>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</si>
  <si>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</si>
  <si>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</si>
  <si>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</si>
  <si>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</si>
  <si>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</si>
  <si>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</si>
  <si>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</si>
  <si>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</si>
  <si>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</si>
  <si>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</si>
  <si>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</si>
  <si>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</si>
  <si>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</si>
  <si>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</si>
  <si>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</si>
  <si>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</si>
  <si>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</si>
  <si>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</si>
  <si>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</si>
  <si>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</si>
  <si>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</si>
  <si>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</si>
  <si>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</si>
  <si>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</si>
  <si>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</si>
  <si>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</si>
  <si>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</si>
  <si>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</si>
  <si>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</si>
  <si>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</si>
  <si>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</si>
  <si>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</si>
  <si>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</si>
  <si>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</si>
  <si>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</si>
  <si>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</si>
  <si>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</si>
  <si>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</si>
  <si>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</si>
  <si>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</si>
  <si>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</si>
  <si>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</si>
  <si>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</si>
  <si>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</si>
  <si>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</si>
  <si>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</si>
  <si>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</si>
  <si>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</si>
  <si>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</si>
  <si>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</si>
  <si>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</si>
  <si>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</si>
  <si>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</si>
  <si>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</si>
  <si>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</si>
  <si>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</si>
  <si>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</si>
  <si>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</si>
  <si>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</si>
  <si>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</si>
  <si>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</si>
  <si>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</si>
  <si>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</si>
  <si>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</si>
  <si>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</si>
  <si>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</si>
  <si>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</si>
  <si>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</si>
  <si>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</si>
  <si>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</si>
  <si>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</si>
  <si>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</si>
  <si>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</si>
  <si>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</si>
  <si>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</si>
  <si>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</si>
  <si>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</si>
  <si>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</si>
  <si>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</si>
  <si>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</si>
  <si>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</si>
  <si>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</si>
  <si>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</si>
  <si>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</si>
  <si>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</si>
  <si>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</si>
  <si>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</si>
  <si>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</si>
  <si>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</si>
  <si>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</si>
  <si>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</si>
  <si>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</si>
  <si>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</si>
  <si>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</si>
  <si>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</si>
  <si>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</si>
  <si>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</si>
  <si>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</si>
  <si>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</si>
  <si>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</si>
  <si>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</si>
  <si>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</si>
  <si>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</si>
  <si>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</si>
  <si>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</si>
  <si>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</si>
  <si>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</si>
  <si>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</si>
  <si>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</si>
  <si>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</si>
  <si>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</si>
  <si>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</si>
  <si>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</si>
  <si>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</si>
  <si>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</si>
  <si>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</si>
  <si>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</si>
  <si>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</si>
  <si>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</si>
  <si>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</si>
  <si>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</si>
  <si>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</si>
  <si>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</si>
  <si>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</si>
  <si>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</si>
  <si>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</si>
  <si>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</si>
  <si>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</si>
  <si>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</si>
  <si>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</si>
  <si>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</si>
  <si>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</si>
  <si>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</si>
  <si>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</si>
  <si>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</si>
  <si>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</si>
  <si>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</si>
  <si>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</si>
  <si>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</si>
  <si>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</si>
  <si>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</si>
  <si>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</si>
  <si>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</si>
  <si>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</si>
  <si>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</si>
  <si>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</si>
  <si>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</si>
  <si>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</si>
  <si>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</si>
  <si>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</si>
  <si>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</si>
  <si>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</si>
  <si>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</si>
  <si>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</si>
  <si>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</si>
  <si>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</si>
  <si>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</si>
  <si>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</si>
  <si>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</si>
  <si>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</si>
  <si>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</si>
  <si>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</si>
  <si>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</si>
  <si>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</si>
  <si>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</si>
  <si>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</si>
  <si>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</si>
  <si>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</si>
  <si>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</si>
  <si>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</si>
  <si>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</si>
  <si>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</si>
  <si>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</si>
  <si>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</si>
  <si>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</si>
  <si>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</si>
  <si>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</si>
  <si>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</si>
  <si>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</si>
  <si>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</si>
  <si>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</si>
  <si>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</si>
  <si>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</si>
  <si>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</si>
  <si>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</si>
  <si>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</si>
  <si>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</si>
  <si>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</si>
  <si>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</si>
  <si>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</si>
  <si>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</si>
  <si>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</si>
  <si>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</si>
  <si>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</si>
  <si>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</si>
  <si>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</si>
  <si>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</si>
  <si>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</si>
  <si>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</si>
  <si>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</si>
  <si>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</si>
  <si>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</si>
  <si>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</si>
  <si>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</si>
  <si>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</si>
  <si>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</si>
  <si>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</si>
  <si>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</si>
  <si>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</si>
  <si>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</si>
  <si>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</si>
  <si>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</si>
  <si>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</si>
  <si>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</si>
  <si>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</si>
  <si>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</si>
  <si>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</si>
  <si>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</si>
  <si>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</si>
  <si>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</si>
  <si>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</si>
  <si>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</si>
  <si>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</si>
  <si>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</si>
  <si>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</si>
  <si>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</si>
  <si>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</si>
  <si>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</si>
  <si>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</si>
  <si>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</si>
  <si>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</si>
  <si>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</si>
  <si>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</si>
  <si>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</si>
  <si>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</si>
  <si>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</si>
  <si>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</si>
  <si>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</si>
  <si>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</si>
  <si>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</si>
  <si>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</si>
  <si>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</si>
  <si>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</si>
  <si>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</si>
  <si>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</si>
  <si>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</si>
  <si>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</si>
  <si>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</si>
  <si>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</si>
  <si>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</si>
  <si>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</si>
  <si>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</si>
  <si>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</si>
  <si>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</si>
  <si>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</si>
  <si>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</si>
  <si>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</si>
  <si>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</si>
  <si>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</si>
  <si>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</si>
  <si>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</si>
  <si>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</si>
  <si>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</si>
  <si>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</si>
  <si>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</si>
  <si>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</si>
  <si>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</si>
  <si>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</si>
  <si>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</si>
  <si>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</si>
  <si>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</si>
  <si>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</si>
  <si>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</si>
  <si>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</si>
  <si>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</si>
  <si>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</si>
  <si>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</si>
  <si>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</si>
  <si>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</si>
  <si>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</si>
  <si>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</si>
  <si>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</si>
  <si>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</si>
  <si>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</si>
  <si>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</si>
  <si>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</si>
  <si>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</si>
  <si>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</si>
  <si>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</si>
  <si>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</si>
  <si>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</si>
  <si>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</si>
  <si>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</si>
  <si>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</si>
  <si>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</si>
  <si>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</si>
  <si>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</si>
  <si>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</si>
  <si>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</si>
  <si>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</si>
  <si>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</si>
  <si>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</si>
  <si>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</si>
  <si>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</si>
  <si>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</si>
  <si>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</si>
  <si>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</si>
  <si>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</si>
  <si>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</si>
  <si>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</si>
  <si>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</si>
  <si>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</si>
  <si>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</si>
  <si>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</si>
  <si>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</si>
  <si>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</si>
  <si>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</si>
  <si>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</si>
  <si>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</si>
  <si>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</si>
  <si>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</si>
  <si>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</si>
  <si>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</si>
  <si>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</si>
  <si>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</si>
  <si>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</si>
  <si>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</si>
  <si>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</si>
  <si>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</si>
  <si>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</si>
  <si>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</si>
  <si>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</si>
  <si>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</si>
  <si>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</si>
  <si>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</si>
  <si>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</si>
  <si>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</si>
  <si>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</si>
  <si>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</si>
  <si>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</si>
  <si>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</si>
  <si>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</si>
  <si>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</si>
  <si>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</si>
  <si>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</si>
  <si>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</si>
  <si>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</si>
  <si>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</si>
  <si>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</si>
  <si>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</si>
  <si>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</si>
  <si>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</si>
  <si>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</si>
  <si>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</si>
  <si>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</si>
  <si>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</si>
  <si>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</si>
  <si>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</si>
  <si>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</si>
  <si>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</si>
  <si>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</si>
  <si>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</si>
  <si>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</si>
  <si>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</si>
  <si>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</si>
  <si>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</si>
  <si>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</si>
  <si>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</si>
  <si>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</si>
  <si>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</si>
  <si>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</si>
  <si>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</si>
  <si>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</si>
  <si>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</si>
  <si>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</si>
  <si>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</si>
  <si>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</si>
  <si>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</si>
  <si>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</si>
  <si>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</si>
  <si>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</si>
  <si>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</si>
  <si>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</si>
  <si>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</si>
  <si>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</si>
  <si>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</si>
  <si>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</si>
  <si>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</si>
  <si>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</si>
  <si>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</si>
  <si>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</si>
  <si>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</si>
  <si>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</si>
  <si>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</si>
  <si>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</si>
  <si>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</si>
  <si>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</si>
  <si>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</si>
  <si>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</si>
  <si>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</si>
  <si>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</si>
  <si>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</si>
  <si>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</si>
  <si>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</si>
  <si>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</si>
  <si>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</si>
  <si>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</si>
  <si>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</si>
  <si>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</si>
  <si>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</si>
  <si>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</si>
  <si>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</si>
  <si>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</si>
  <si>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</si>
  <si>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</si>
  <si>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</si>
  <si>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</si>
  <si>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</si>
  <si>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</si>
  <si>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</si>
  <si>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</si>
  <si>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</si>
  <si>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</si>
  <si>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</si>
  <si>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</si>
  <si>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</si>
  <si>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</si>
  <si>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</si>
  <si>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</si>
  <si>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</si>
  <si>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</si>
  <si>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</si>
  <si>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</si>
  <si>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</si>
  <si>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</si>
  <si>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</si>
  <si>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</si>
  <si>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</si>
  <si>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</si>
  <si>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</si>
  <si>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</si>
  <si>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</si>
  <si>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</si>
  <si>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</si>
  <si>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</si>
  <si>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</si>
  <si>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</si>
  <si>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</si>
  <si>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</si>
  <si>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</si>
  <si>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</si>
  <si>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</si>
  <si>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</si>
  <si>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</si>
  <si>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</si>
  <si>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</si>
  <si>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</si>
  <si>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</si>
  <si>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</si>
  <si>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</si>
  <si>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</si>
  <si>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</si>
  <si>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</si>
  <si>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</si>
  <si>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</si>
  <si>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</si>
  <si>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</si>
  <si>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</si>
  <si>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</si>
  <si>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</si>
  <si>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</si>
  <si>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</si>
  <si>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</si>
  <si>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</si>
  <si>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</si>
  <si>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</si>
  <si>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</si>
  <si>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</si>
  <si>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</si>
  <si>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</si>
  <si>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</si>
  <si>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</si>
  <si>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</si>
  <si>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</si>
  <si>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</si>
  <si>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</si>
  <si>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</si>
  <si>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</si>
  <si>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</si>
  <si>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</si>
  <si>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</si>
  <si>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</si>
  <si>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</si>
  <si>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</si>
  <si>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</si>
  <si>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</si>
  <si>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</si>
  <si>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</si>
  <si>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</si>
  <si>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</si>
  <si>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</si>
  <si>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</si>
  <si>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</si>
  <si>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</si>
  <si>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</si>
  <si>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</si>
  <si>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</si>
  <si>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</si>
  <si>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</si>
  <si>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</si>
  <si>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</si>
  <si>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</si>
  <si>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</si>
  <si>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</si>
  <si>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</si>
  <si>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</si>
  <si>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</si>
  <si>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</si>
  <si>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</si>
  <si>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</si>
  <si>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</si>
  <si>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</si>
  <si>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</si>
  <si>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</si>
  <si>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</si>
  <si>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</si>
  <si>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</si>
  <si>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</si>
  <si>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</si>
  <si>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</si>
  <si>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</si>
  <si>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</si>
  <si>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</si>
  <si>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</si>
  <si>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</si>
  <si>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</si>
  <si>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</si>
  <si>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</si>
  <si>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</si>
  <si>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</si>
  <si>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</si>
  <si>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</si>
  <si>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</si>
  <si>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</si>
  <si>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</si>
  <si>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</si>
  <si>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</si>
  <si>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</si>
  <si>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</si>
  <si>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</si>
  <si>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</si>
  <si>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</si>
  <si>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</si>
  <si>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</si>
  <si>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</si>
  <si>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</si>
  <si>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</si>
  <si>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</si>
  <si>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</si>
  <si>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</si>
  <si>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</si>
  <si>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</si>
  <si>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</si>
  <si>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</si>
  <si>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</si>
  <si>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</si>
  <si>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</si>
  <si>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</si>
  <si>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</si>
  <si>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</si>
  <si>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</si>
  <si>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</si>
  <si>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</si>
  <si>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</si>
  <si>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</si>
  <si>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</si>
  <si>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</si>
  <si>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</si>
  <si>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</si>
  <si>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</si>
  <si>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</si>
  <si>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</si>
  <si>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</si>
  <si>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</si>
  <si>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</si>
  <si>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</si>
  <si>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</si>
  <si>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</si>
  <si>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</si>
  <si>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</si>
  <si>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</si>
  <si>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</si>
  <si>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</si>
  <si>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</si>
  <si>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</si>
  <si>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</si>
  <si>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</si>
  <si>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</si>
  <si>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</si>
  <si>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</si>
  <si>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</si>
  <si>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</si>
  <si>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</si>
  <si>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</si>
  <si>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</si>
  <si>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</si>
  <si>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</si>
  <si>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</si>
  <si>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</si>
  <si>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</si>
  <si>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</si>
  <si>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</si>
  <si>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</si>
  <si>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</si>
  <si>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</si>
  <si>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</si>
  <si>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</si>
  <si>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</si>
  <si>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</si>
  <si>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</si>
  <si>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</si>
  <si>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</si>
  <si>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</si>
  <si>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</si>
  <si>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</si>
  <si>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</si>
  <si>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</si>
  <si>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</si>
  <si>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</si>
  <si>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</si>
  <si>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</si>
  <si>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</si>
  <si>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</si>
  <si>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</si>
  <si>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</si>
  <si>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</si>
  <si>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</si>
  <si>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</si>
  <si>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</si>
  <si>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</si>
  <si>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</si>
  <si>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</si>
  <si>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</si>
  <si>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</si>
  <si>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</si>
  <si>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</si>
  <si>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</si>
  <si>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</si>
  <si>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</si>
  <si>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</si>
  <si>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</si>
  <si>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</si>
  <si>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</si>
  <si>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</si>
  <si>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</si>
  <si>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</si>
  <si>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</si>
  <si>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</si>
  <si>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</si>
  <si>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</si>
  <si>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</si>
  <si>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</si>
  <si>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</si>
  <si>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</si>
  <si>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</si>
  <si>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</si>
  <si>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</si>
  <si>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</si>
  <si>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</si>
  <si>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</si>
  <si>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</si>
  <si>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</si>
  <si>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</si>
  <si>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</si>
  <si>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</si>
  <si>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</si>
  <si>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</si>
  <si>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</si>
  <si>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</si>
  <si>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</si>
  <si>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</si>
  <si>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</si>
  <si>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</si>
  <si>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</si>
  <si>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</si>
  <si>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</si>
  <si>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</si>
  <si>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</si>
  <si>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</si>
  <si>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</si>
  <si>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</si>
  <si>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</si>
  <si>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</si>
  <si>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</si>
  <si>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</si>
  <si>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</si>
  <si>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</si>
  <si>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</si>
  <si>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</si>
  <si>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</si>
  <si>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</si>
  <si>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</si>
  <si>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</si>
  <si>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</si>
  <si>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</si>
  <si>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</si>
  <si>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</si>
  <si>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</si>
  <si>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</si>
  <si>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</si>
  <si>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</si>
  <si>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</si>
  <si>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</si>
  <si>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</si>
  <si>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</si>
  <si>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</si>
  <si>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</si>
  <si>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</si>
  <si>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</si>
  <si>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</si>
  <si>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</si>
  <si>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</si>
  <si>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</si>
  <si>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</si>
  <si>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</si>
  <si>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</si>
  <si>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</si>
  <si>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</si>
  <si>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</si>
  <si>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</si>
  <si>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</si>
  <si>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</si>
  <si>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</si>
  <si>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</si>
  <si>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</si>
  <si>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</si>
  <si>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</si>
  <si>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</si>
  <si>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</si>
  <si>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</si>
  <si>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</si>
  <si>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</si>
  <si>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</si>
  <si>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</si>
  <si>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</si>
  <si>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</si>
  <si>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</si>
  <si>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</si>
  <si>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</si>
  <si>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</si>
  <si>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</si>
  <si>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</si>
  <si>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</si>
  <si>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</si>
  <si>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</si>
  <si>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</si>
  <si>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</si>
  <si>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</si>
  <si>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</si>
  <si>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</si>
  <si>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</si>
  <si>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</si>
  <si>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</si>
  <si>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</si>
  <si>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</si>
  <si>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</si>
  <si>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</si>
  <si>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</si>
  <si>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</si>
  <si>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</si>
  <si>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</si>
  <si>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</si>
  <si>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</si>
  <si>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</si>
  <si>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</si>
  <si>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</si>
  <si>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</si>
  <si>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</si>
  <si>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</si>
  <si>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</si>
  <si>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</si>
  <si>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</si>
  <si>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</si>
  <si>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</si>
  <si>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</si>
  <si>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</si>
  <si>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</si>
  <si>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</si>
  <si>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</si>
  <si>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</si>
  <si>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</si>
  <si>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</si>
  <si>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</si>
  <si>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</si>
  <si>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</si>
  <si>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</si>
  <si>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</si>
  <si>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</si>
  <si>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</si>
  <si>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</si>
  <si>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</si>
  <si>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</si>
  <si>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</si>
  <si>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</si>
  <si>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</si>
  <si>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</si>
  <si>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</si>
  <si>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</si>
  <si>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</si>
  <si>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</si>
  <si>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</si>
  <si>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</si>
  <si>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</si>
  <si>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</si>
  <si>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</si>
  <si>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</si>
  <si>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</si>
  <si>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</si>
  <si>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</si>
  <si>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</si>
  <si>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</si>
  <si>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</si>
  <si>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</si>
  <si>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</si>
  <si>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</si>
  <si>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</si>
  <si>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</si>
  <si>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</si>
  <si>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</si>
  <si>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</si>
  <si>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</si>
  <si>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</si>
  <si>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</si>
  <si>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</si>
  <si>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</si>
  <si>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</si>
  <si>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</si>
  <si>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</si>
  <si>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</si>
  <si>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</si>
  <si>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</si>
  <si>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</si>
  <si>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</si>
  <si>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</si>
  <si>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</si>
  <si>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</si>
  <si>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</si>
  <si>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</si>
  <si>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</si>
  <si>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</si>
  <si>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</si>
  <si>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</si>
  <si>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</si>
  <si>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</si>
  <si>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</si>
  <si>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</si>
  <si>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</si>
  <si>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</si>
  <si>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</si>
  <si>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</si>
  <si>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</si>
  <si>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</si>
  <si>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</si>
  <si>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</si>
  <si>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</si>
  <si>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</si>
  <si>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</si>
  <si>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</si>
  <si>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</si>
  <si>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</si>
  <si>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</si>
  <si>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</si>
  <si>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</si>
  <si>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</si>
  <si>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</si>
  <si>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</si>
  <si>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</si>
  <si>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</si>
  <si>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</si>
  <si>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</si>
  <si>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</si>
  <si>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</si>
  <si>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</si>
  <si>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</si>
  <si>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</si>
  <si>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</si>
  <si>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</si>
  <si>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</si>
  <si>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</si>
  <si>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</si>
  <si>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</si>
  <si>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</si>
  <si>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</si>
  <si>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</si>
  <si>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</si>
  <si>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</si>
  <si>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</si>
  <si>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</si>
  <si>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</si>
  <si>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</si>
  <si>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</si>
  <si>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</si>
  <si>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</si>
  <si>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</si>
  <si>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</si>
  <si>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</si>
  <si>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</si>
  <si>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</si>
  <si>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</si>
  <si>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</si>
  <si>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</si>
  <si>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</si>
  <si>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</si>
  <si>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</si>
  <si>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</si>
  <si>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</si>
  <si>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</si>
  <si>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</si>
  <si>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</si>
  <si>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</si>
  <si>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</si>
  <si>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</si>
  <si>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</si>
  <si>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</si>
  <si>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</si>
  <si>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</si>
  <si>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</si>
  <si>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</si>
  <si>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</si>
  <si>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</si>
  <si>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</si>
  <si>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</si>
  <si>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</si>
  <si>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</si>
  <si>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</si>
  <si>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</si>
  <si>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</si>
  <si>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</si>
  <si>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</si>
  <si>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</si>
  <si>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</si>
  <si>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</si>
  <si>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</si>
  <si>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</si>
  <si>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</si>
  <si>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</si>
  <si>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</si>
  <si>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</si>
  <si>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</si>
  <si>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</si>
  <si>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</si>
  <si>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</si>
  <si>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</si>
  <si>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</si>
  <si>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</si>
  <si>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</si>
  <si>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</si>
  <si>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</si>
  <si>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</si>
  <si>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</si>
  <si>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</si>
  <si>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</si>
  <si>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</si>
  <si>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</si>
  <si>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</si>
  <si>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</si>
  <si>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</si>
  <si>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</si>
  <si>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</si>
  <si>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</si>
  <si>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</si>
  <si>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</si>
  <si>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</si>
  <si>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</si>
  <si>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</si>
  <si>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</si>
  <si>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</si>
  <si>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</si>
  <si>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</si>
  <si>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</si>
  <si>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</si>
  <si>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</si>
  <si>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</si>
  <si>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</si>
  <si>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</si>
  <si>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</si>
  <si>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</si>
  <si>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</si>
  <si>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</si>
  <si>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</si>
  <si>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</si>
  <si>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</si>
  <si>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</si>
  <si>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</si>
  <si>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</si>
  <si>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</si>
  <si>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</si>
  <si>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</si>
  <si>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</si>
  <si>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</si>
  <si>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</si>
  <si>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</si>
  <si>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</si>
  <si>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</si>
  <si>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</si>
  <si>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</si>
  <si>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</si>
  <si>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</si>
  <si>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</si>
  <si>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</si>
  <si>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</si>
  <si>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</si>
  <si>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</si>
  <si>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</si>
  <si>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</si>
  <si>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</si>
  <si>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</si>
  <si>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</si>
  <si>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</si>
  <si>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</si>
  <si>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</si>
  <si>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</si>
  <si>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</si>
  <si>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</si>
  <si>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</si>
  <si>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</si>
  <si>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</si>
  <si>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</si>
  <si>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</si>
  <si>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</si>
  <si>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</si>
  <si>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</si>
  <si>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</si>
  <si>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</si>
  <si>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</si>
  <si>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</si>
  <si>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</si>
  <si>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</si>
  <si>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</si>
  <si>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</si>
  <si>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</si>
  <si>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</si>
  <si>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</si>
  <si>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</si>
  <si>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</si>
  <si>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</si>
  <si>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</si>
  <si>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</si>
  <si>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</si>
  <si>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</si>
  <si>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</si>
  <si>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</si>
  <si>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</si>
  <si>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</si>
  <si>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</si>
  <si>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</si>
  <si>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</si>
  <si>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</si>
  <si>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</si>
  <si>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</si>
  <si>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</si>
  <si>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</si>
  <si>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</si>
  <si>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</si>
  <si>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</si>
  <si>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</si>
  <si>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</si>
  <si>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</si>
  <si>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</si>
  <si>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</si>
  <si>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</si>
  <si>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</si>
  <si>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</si>
  <si>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</si>
  <si>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</si>
  <si>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</si>
  <si>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</si>
  <si>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</si>
  <si>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</si>
  <si>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</si>
  <si>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</si>
  <si>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</si>
  <si>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</si>
  <si>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</si>
  <si>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</si>
  <si>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</si>
  <si>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</si>
  <si>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</si>
  <si>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</si>
  <si>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</si>
  <si>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</si>
  <si>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</si>
  <si>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</si>
  <si>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</si>
  <si>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</si>
  <si>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</si>
  <si>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</si>
  <si>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</si>
  <si>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</si>
  <si>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</si>
  <si>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</si>
  <si>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</si>
  <si>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</si>
  <si>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</si>
  <si>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</si>
  <si>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</si>
  <si>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</si>
  <si>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</si>
  <si>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</si>
  <si>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</si>
  <si>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</si>
  <si>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</si>
  <si>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</si>
  <si>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</si>
  <si>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</si>
  <si>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</si>
  <si>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</si>
  <si>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</si>
  <si>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</si>
  <si>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</si>
  <si>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</si>
  <si>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</si>
  <si>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</si>
  <si>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</si>
  <si>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</si>
  <si>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</si>
  <si>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</si>
  <si>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</si>
  <si>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</si>
  <si>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</si>
  <si>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</si>
  <si>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</si>
  <si>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</si>
  <si>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</si>
  <si>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</si>
  <si>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</si>
  <si>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</si>
  <si>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</si>
  <si>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</si>
  <si>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</si>
  <si>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</si>
  <si>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</si>
  <si>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</si>
  <si>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</si>
  <si>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</si>
  <si>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</si>
  <si>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</si>
  <si>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</si>
  <si>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</si>
  <si>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</si>
  <si>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</si>
  <si>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</si>
  <si>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</si>
  <si>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</si>
  <si>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</si>
  <si>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</si>
  <si>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</si>
  <si>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</si>
  <si>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</si>
  <si>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</si>
  <si>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</si>
  <si>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</si>
  <si>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</si>
  <si>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</si>
  <si>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</si>
  <si>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</si>
  <si>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</si>
  <si>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</si>
  <si>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</si>
  <si>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</si>
  <si>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</si>
  <si>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</si>
  <si>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</si>
  <si>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</si>
  <si>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</si>
  <si>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</si>
  <si>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</si>
  <si>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</si>
  <si>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</si>
  <si>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</si>
  <si>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</si>
  <si>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</si>
  <si>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</si>
  <si>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</si>
  <si>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</si>
  <si>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</si>
  <si>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</si>
  <si>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</si>
  <si>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</si>
  <si>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</si>
  <si>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</si>
  <si>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</si>
  <si>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</si>
  <si>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</si>
  <si>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</si>
  <si>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</si>
  <si>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</si>
  <si>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</si>
  <si>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</si>
  <si>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</si>
  <si>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</si>
  <si>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</si>
  <si>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</si>
  <si>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</si>
  <si>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</si>
  <si>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</si>
  <si>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</si>
  <si>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</si>
  <si>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</si>
  <si>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</si>
  <si>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</si>
  <si>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</si>
  <si>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</si>
  <si>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</si>
  <si>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</si>
  <si>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</si>
  <si>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</si>
  <si>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</si>
  <si>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</si>
  <si>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</si>
  <si>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</si>
  <si>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</si>
  <si>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</si>
  <si>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</si>
  <si>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</si>
  <si>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</si>
  <si>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</si>
  <si>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</si>
  <si>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</si>
  <si>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</si>
  <si>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</si>
  <si>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</si>
  <si>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</si>
  <si>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</si>
  <si>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</si>
  <si>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</si>
  <si>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</si>
  <si>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</si>
  <si>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</si>
  <si>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</si>
  <si>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</si>
  <si>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</si>
  <si>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</si>
  <si>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</si>
  <si>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</si>
  <si>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</si>
  <si>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</si>
  <si>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</si>
  <si>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</si>
  <si>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</si>
  <si>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</si>
  <si>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</si>
  <si>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</si>
  <si>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</si>
  <si>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</si>
  <si>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</si>
  <si>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</si>
  <si>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</si>
  <si>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</si>
  <si>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</si>
  <si>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</si>
  <si>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</si>
  <si>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</si>
  <si>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</si>
  <si>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</si>
  <si>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</si>
  <si>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</si>
  <si>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</si>
  <si>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</si>
  <si>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</si>
  <si>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</si>
  <si>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</si>
  <si>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</si>
  <si>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</si>
  <si>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</si>
  <si>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</si>
  <si>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</si>
  <si>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</si>
  <si>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</si>
  <si>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</si>
  <si>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</si>
  <si>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</si>
  <si>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</si>
  <si>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</si>
  <si>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</si>
  <si>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</si>
  <si>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</si>
  <si>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</si>
  <si>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</si>
  <si>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</si>
  <si>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</si>
  <si>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</si>
  <si>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</si>
  <si>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</si>
  <si>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</si>
  <si>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</si>
  <si>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</si>
  <si>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</si>
  <si>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</si>
  <si>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</si>
  <si>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</si>
  <si>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</si>
  <si>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</si>
  <si>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</si>
  <si>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</si>
  <si>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</si>
  <si>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</si>
  <si>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</si>
  <si>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</si>
  <si>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</si>
  <si>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</si>
  <si>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</si>
  <si>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</si>
  <si>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</si>
  <si>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</si>
  <si>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</si>
  <si>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</si>
  <si>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</si>
  <si>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</si>
  <si>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</si>
  <si>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</si>
  <si>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</si>
  <si>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</si>
  <si>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</si>
  <si>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</si>
  <si>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</si>
  <si>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</si>
  <si>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</si>
  <si>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</si>
  <si>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</si>
  <si>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</si>
  <si>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</si>
  <si>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</si>
  <si>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</si>
  <si>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</si>
  <si>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</si>
  <si>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</si>
  <si>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</si>
  <si>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</si>
  <si>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</si>
  <si>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</si>
  <si>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</si>
  <si>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</si>
  <si>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</si>
  <si>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</si>
  <si>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</si>
  <si>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</si>
  <si>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</si>
  <si>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</si>
  <si>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</si>
  <si>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</si>
  <si>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</si>
  <si>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</si>
  <si>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</si>
  <si>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</si>
  <si>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</si>
  <si>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</si>
  <si>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</si>
  <si>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</si>
  <si>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</si>
  <si>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</si>
  <si>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</si>
  <si>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</si>
  <si>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</si>
  <si>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</si>
  <si>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</si>
  <si>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</si>
  <si>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</si>
  <si>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</si>
  <si>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</si>
  <si>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</si>
  <si>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</si>
  <si>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</si>
  <si>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</si>
  <si>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</si>
  <si>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</si>
  <si>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</si>
  <si>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</si>
  <si>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</si>
  <si>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</si>
  <si>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</si>
  <si>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</si>
  <si>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</si>
  <si>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</si>
  <si>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</si>
  <si>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</si>
  <si>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</si>
  <si>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</si>
  <si>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</si>
  <si>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</si>
  <si>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</si>
  <si>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</si>
  <si>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</si>
  <si>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</si>
  <si>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</si>
  <si>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</si>
  <si>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</si>
  <si>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</si>
  <si>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</si>
  <si>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</si>
  <si>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</si>
  <si>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</si>
  <si>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</si>
  <si>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</si>
  <si>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</si>
  <si>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</si>
  <si>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</si>
  <si>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</si>
  <si>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</si>
  <si>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</si>
  <si>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</si>
  <si>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</si>
  <si>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</si>
  <si>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</si>
  <si>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</si>
  <si>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</si>
  <si>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</si>
  <si>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</si>
  <si>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</si>
  <si>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</si>
  <si>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</si>
  <si>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</si>
  <si>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</si>
  <si>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</si>
  <si>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</si>
  <si>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</si>
  <si>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</si>
  <si>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</si>
  <si>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</si>
  <si>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</si>
  <si>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</si>
  <si>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</si>
  <si>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</si>
  <si>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</si>
  <si>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</si>
  <si>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</si>
  <si>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</si>
  <si>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</si>
  <si>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</si>
  <si>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</si>
  <si>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</si>
  <si>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</si>
  <si>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</si>
  <si>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</si>
  <si>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</si>
  <si>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</si>
  <si>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</si>
  <si>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</si>
  <si>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</si>
  <si>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</si>
  <si>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</si>
  <si>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</si>
  <si>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</si>
  <si>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</si>
  <si>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</si>
  <si>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</si>
  <si>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</si>
  <si>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</si>
  <si>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</si>
  <si>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</si>
  <si>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</si>
  <si>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</si>
  <si>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</si>
  <si>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</si>
  <si>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</si>
  <si>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</si>
  <si>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</si>
  <si>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</si>
  <si>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</si>
  <si>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</si>
  <si>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</si>
  <si>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</si>
  <si>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</si>
  <si>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</si>
  <si>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</si>
  <si>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</si>
  <si>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</si>
  <si>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</si>
  <si>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</si>
  <si>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</si>
  <si>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</si>
  <si>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</si>
  <si>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</si>
  <si>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</si>
  <si>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</si>
  <si>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</si>
  <si>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</si>
  <si>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</si>
  <si>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</si>
  <si>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</si>
  <si>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</si>
  <si>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</si>
  <si>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</si>
  <si>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</si>
  <si>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</si>
  <si>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</si>
  <si>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</si>
  <si>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</si>
  <si>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</si>
  <si>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</si>
  <si>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</si>
  <si>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</si>
  <si>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</si>
  <si>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</si>
  <si>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</si>
  <si>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</si>
  <si>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</si>
  <si>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</si>
  <si>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</si>
  <si>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</si>
  <si>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</si>
  <si>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</si>
  <si>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</si>
  <si>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</si>
  <si>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</si>
  <si>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</si>
  <si>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</si>
  <si>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</si>
  <si>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</si>
  <si>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</si>
  <si>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</si>
  <si>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</si>
  <si>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</si>
  <si>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</si>
  <si>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</si>
  <si>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</si>
  <si>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</si>
  <si>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</si>
  <si>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</si>
  <si>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</si>
  <si>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</si>
  <si>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</si>
  <si>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</si>
  <si>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</si>
  <si>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</si>
  <si>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</si>
  <si>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</si>
  <si>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</si>
  <si>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</si>
  <si>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</si>
  <si>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</si>
  <si>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</si>
  <si>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</si>
  <si>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</si>
  <si>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</si>
  <si>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</si>
  <si>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</si>
  <si>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</si>
  <si>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</si>
  <si>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</si>
  <si>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</si>
  <si>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</si>
  <si>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</si>
  <si>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</si>
  <si>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</si>
  <si>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</si>
  <si>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</si>
  <si>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</si>
  <si>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</si>
  <si>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</si>
  <si>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</si>
  <si>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</si>
  <si>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</si>
  <si>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</si>
  <si>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</si>
  <si>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</si>
  <si>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</si>
  <si>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</si>
  <si>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</si>
  <si>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</si>
  <si>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</si>
  <si>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</si>
  <si>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</si>
  <si>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</si>
  <si>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</si>
  <si>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</si>
  <si>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</si>
  <si>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</si>
  <si>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</si>
  <si>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</si>
  <si>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</si>
  <si>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</si>
  <si>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</si>
  <si>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</si>
  <si>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</si>
  <si>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</si>
  <si>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</si>
  <si>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</si>
  <si>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</si>
  <si>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</si>
  <si>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</si>
  <si>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</si>
  <si>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</si>
  <si>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</si>
  <si>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</si>
  <si>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</si>
  <si>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</si>
  <si>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</si>
  <si>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</si>
  <si>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</si>
  <si>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</si>
  <si>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</si>
  <si>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</si>
  <si>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</si>
  <si>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</si>
  <si>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</si>
  <si>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</si>
  <si>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</si>
  <si>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</si>
  <si>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</si>
  <si>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</si>
  <si>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</si>
  <si>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</si>
  <si>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</si>
  <si>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</si>
  <si>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</si>
  <si>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</si>
  <si>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</si>
  <si>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</si>
  <si>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</si>
  <si>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</si>
  <si>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</si>
  <si>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</si>
  <si>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</si>
  <si>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</si>
  <si>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</si>
  <si>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</si>
  <si>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</si>
  <si>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</si>
  <si>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</si>
  <si>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</si>
  <si>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</si>
  <si>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</si>
  <si>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</si>
  <si>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</si>
  <si>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</si>
  <si>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</si>
  <si>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</si>
  <si>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</si>
  <si>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</si>
  <si>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</si>
  <si>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</si>
  <si>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</si>
  <si>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</si>
  <si>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</si>
  <si>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</si>
  <si>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</si>
  <si>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</si>
  <si>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</si>
  <si>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</si>
  <si>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</si>
  <si>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</si>
  <si>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</si>
  <si>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</si>
  <si>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</si>
  <si>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</si>
  <si>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</si>
  <si>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</si>
  <si>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</si>
  <si>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</si>
  <si>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</si>
  <si>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</si>
  <si>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</si>
  <si>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</si>
  <si>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</si>
  <si>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</si>
  <si>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</si>
  <si>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</si>
  <si>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</si>
  <si>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</si>
  <si>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</si>
  <si>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</si>
  <si>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</si>
  <si>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</si>
  <si>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</si>
  <si>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</si>
  <si>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</si>
  <si>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</si>
  <si>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</si>
  <si>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</si>
  <si>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</si>
  <si>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</si>
  <si>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</si>
  <si>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</si>
  <si>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</si>
  <si>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</si>
  <si>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</si>
  <si>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</si>
  <si>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</si>
  <si>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</si>
  <si>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</si>
  <si>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</si>
  <si>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</si>
  <si>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</si>
  <si>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</si>
  <si>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</si>
  <si>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</si>
  <si>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</si>
  <si>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</si>
  <si>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</si>
  <si>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</si>
  <si>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</si>
  <si>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</si>
  <si>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</si>
  <si>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</si>
  <si>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</si>
  <si>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</si>
  <si>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</si>
  <si>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</si>
  <si>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</si>
  <si>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</si>
  <si>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</si>
  <si>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</si>
  <si>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</si>
  <si>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</si>
  <si>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</si>
  <si>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</si>
  <si>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</si>
  <si>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</si>
  <si>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</si>
  <si>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</si>
  <si>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</si>
  <si>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</si>
  <si>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</si>
  <si>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</si>
  <si>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</si>
  <si>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</si>
  <si>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</si>
  <si>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</si>
  <si>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</si>
  <si>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</si>
  <si>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</si>
  <si>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</si>
  <si>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</si>
  <si>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</si>
  <si>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</si>
  <si>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</si>
  <si>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</si>
  <si>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</si>
  <si>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</si>
  <si>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</si>
  <si>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</si>
  <si>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</si>
  <si>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</si>
  <si>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</si>
  <si>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</si>
  <si>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</si>
  <si>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</si>
  <si>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</si>
  <si>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</si>
  <si>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</si>
  <si>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</si>
  <si>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</si>
  <si>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</si>
  <si>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</si>
  <si>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</si>
  <si>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</si>
  <si>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</si>
  <si>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</si>
  <si>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</si>
  <si>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</si>
  <si>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</si>
  <si>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</si>
  <si>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</si>
  <si>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</si>
  <si>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</si>
  <si>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</si>
  <si>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</si>
  <si>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</si>
  <si>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</si>
  <si>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</si>
  <si>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</si>
  <si>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</si>
  <si>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</si>
  <si>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</si>
  <si>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</si>
  <si>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</si>
  <si>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</si>
  <si>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</si>
  <si>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</si>
  <si>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</si>
  <si>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</si>
  <si>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</si>
  <si>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</si>
  <si>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</si>
  <si>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</si>
  <si>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</si>
  <si>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</si>
  <si>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</si>
  <si>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</si>
  <si>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</si>
  <si>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</si>
  <si>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</si>
  <si>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</si>
  <si>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</si>
  <si>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</si>
  <si>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</si>
  <si>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</si>
  <si>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</si>
  <si>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</si>
  <si>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</si>
  <si>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</si>
  <si>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</si>
  <si>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</si>
  <si>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</si>
  <si>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</si>
  <si>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</si>
  <si>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</si>
  <si>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</si>
  <si>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</si>
  <si>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</si>
  <si>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</si>
  <si>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</si>
  <si>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</si>
  <si>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</si>
  <si>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</si>
  <si>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</si>
  <si>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</si>
  <si>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</si>
  <si>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</si>
  <si>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</si>
  <si>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</si>
  <si>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</si>
  <si>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</si>
  <si>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</si>
  <si>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</si>
  <si>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</si>
  <si>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</si>
  <si>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</si>
  <si>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</si>
  <si>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</si>
  <si>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</si>
  <si>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</si>
  <si>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</si>
  <si>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</si>
  <si>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</si>
  <si>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</si>
  <si>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</si>
  <si>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</si>
  <si>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</si>
  <si>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</si>
  <si>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</si>
  <si>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</si>
  <si>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</si>
  <si>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</si>
  <si>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</si>
  <si>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</si>
  <si>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</si>
  <si>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</si>
  <si>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</si>
  <si>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</si>
  <si>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</si>
  <si>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</si>
  <si>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</si>
  <si>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</si>
  <si>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</si>
  <si>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</si>
  <si>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</si>
  <si>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</si>
  <si>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</si>
  <si>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</si>
  <si>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</si>
  <si>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</si>
  <si>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</si>
  <si>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</si>
  <si>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</si>
  <si>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</si>
  <si>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</si>
  <si>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</si>
  <si>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</si>
  <si>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</si>
  <si>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</si>
  <si>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</si>
  <si>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</si>
  <si>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</si>
  <si>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</si>
  <si>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</si>
  <si>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</si>
  <si>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</si>
  <si>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</si>
  <si>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</si>
  <si>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</si>
  <si>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</si>
  <si>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</si>
  <si>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</si>
  <si>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</si>
  <si>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</si>
  <si>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</si>
  <si>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</si>
  <si>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</si>
  <si>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</si>
  <si>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</si>
  <si>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</si>
  <si>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</si>
  <si>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</si>
  <si>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</si>
  <si>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</si>
  <si>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</si>
  <si>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</si>
  <si>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</si>
  <si>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</si>
  <si>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</si>
  <si>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</si>
  <si>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</si>
  <si>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</si>
  <si>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</si>
  <si>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</si>
  <si>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</si>
  <si>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</si>
  <si>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</si>
  <si>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</si>
  <si>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</si>
  <si>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</si>
  <si>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</si>
  <si>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</si>
  <si>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</si>
  <si>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</si>
  <si>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</si>
  <si>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</si>
  <si>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</si>
  <si>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</si>
  <si>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</si>
  <si>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</si>
  <si>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</si>
  <si>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</si>
  <si>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</si>
  <si>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</si>
  <si>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</si>
  <si>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</si>
  <si>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</si>
  <si>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</si>
  <si>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</si>
  <si>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</si>
  <si>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</si>
  <si>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</si>
  <si>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</si>
  <si>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</si>
  <si>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</si>
  <si>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</si>
  <si>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</si>
  <si>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</si>
  <si>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</si>
  <si>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</si>
  <si>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</si>
  <si>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</si>
  <si>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</si>
  <si>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</si>
  <si>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</si>
  <si>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</si>
  <si>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</si>
  <si>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</si>
  <si>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</si>
  <si>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</si>
  <si>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</si>
  <si>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</si>
  <si>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</si>
  <si>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</si>
  <si>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</si>
  <si>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</si>
  <si>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</si>
  <si>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</si>
  <si>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</si>
  <si>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</si>
  <si>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</si>
  <si>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</si>
  <si>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</si>
  <si>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</si>
  <si>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</si>
  <si>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</si>
  <si>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</si>
  <si>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</si>
  <si>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</si>
  <si>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</si>
  <si>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</si>
  <si>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</si>
  <si>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</si>
  <si>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</si>
  <si>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</si>
  <si>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</si>
  <si>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</si>
  <si>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</si>
  <si>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</si>
  <si>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</si>
  <si>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</si>
  <si>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</si>
  <si>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</si>
  <si>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</si>
  <si>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</si>
  <si>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</si>
  <si>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</si>
  <si>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</si>
  <si>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</si>
  <si>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</si>
  <si>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</si>
  <si>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</si>
  <si>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</si>
  <si>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</si>
  <si>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</si>
  <si>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</si>
  <si>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</si>
  <si>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</si>
  <si>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</si>
  <si>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</si>
  <si>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</si>
  <si>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</si>
  <si>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</si>
  <si>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</si>
  <si>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</si>
  <si>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</si>
  <si>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</si>
  <si>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</si>
  <si>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</si>
  <si>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</si>
  <si>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</si>
  <si>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</si>
  <si>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</si>
  <si>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</si>
  <si>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</si>
  <si>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</si>
  <si>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</si>
  <si>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</si>
  <si>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</si>
  <si>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</si>
  <si>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</si>
  <si>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</si>
  <si>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</si>
  <si>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</si>
  <si>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</si>
  <si>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</si>
  <si>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</si>
  <si>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</si>
  <si>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</si>
  <si>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</si>
  <si>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</si>
  <si>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</si>
  <si>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</si>
  <si>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</si>
  <si>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</si>
  <si>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</si>
  <si>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</si>
  <si>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</si>
  <si>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</si>
  <si>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</si>
  <si>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</si>
  <si>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</si>
  <si>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</si>
  <si>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</si>
  <si>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</si>
  <si>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</si>
  <si>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</si>
  <si>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</si>
  <si>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</si>
  <si>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</si>
  <si>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</si>
  <si>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</si>
  <si>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</si>
  <si>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</si>
  <si>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</si>
  <si>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</si>
  <si>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</si>
  <si>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</si>
  <si>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</si>
  <si>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</si>
  <si>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</si>
  <si>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</si>
  <si>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</si>
  <si>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</si>
  <si>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</si>
  <si>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</si>
  <si>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</si>
  <si>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</si>
  <si>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</si>
  <si>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</si>
  <si>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</si>
  <si>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</si>
  <si>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</si>
  <si>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</si>
  <si>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</si>
  <si>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</si>
  <si>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</si>
  <si>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</si>
  <si>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</si>
  <si>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</si>
  <si>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</si>
  <si>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</si>
  <si>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</si>
  <si>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</si>
  <si>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</si>
  <si>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</si>
  <si>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</si>
  <si>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</si>
  <si>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</si>
  <si>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</si>
  <si>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</si>
  <si>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</si>
  <si>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</si>
  <si>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</si>
  <si>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</si>
  <si>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</si>
  <si>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</si>
  <si>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</si>
  <si>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</si>
  <si>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</si>
  <si>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</si>
  <si>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</si>
  <si>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</si>
  <si>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</si>
  <si>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</si>
  <si>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</si>
  <si>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</si>
  <si>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</si>
  <si>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</si>
  <si>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</si>
  <si>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</si>
  <si>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</si>
  <si>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</si>
  <si>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</si>
  <si>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</si>
  <si>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</si>
  <si>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</si>
  <si>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</si>
  <si>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</si>
  <si>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</si>
  <si>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</si>
  <si>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</si>
  <si>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</si>
  <si>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</si>
  <si>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</si>
  <si>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</si>
  <si>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</si>
  <si>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</si>
  <si>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</si>
  <si>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</si>
  <si>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</si>
  <si>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</si>
  <si>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</si>
  <si>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</si>
  <si>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</si>
  <si>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</si>
  <si>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</si>
  <si>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</si>
  <si>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</si>
  <si>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</si>
  <si>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</si>
  <si>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</si>
  <si>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</si>
  <si>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</si>
  <si>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</si>
  <si>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</si>
  <si>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</si>
  <si>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</si>
  <si>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</si>
  <si>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</si>
  <si>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</si>
  <si>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</si>
  <si>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</si>
  <si>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</si>
  <si>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</si>
  <si>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</si>
  <si>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</si>
  <si>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</si>
  <si>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</si>
  <si>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</si>
  <si>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</si>
  <si>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</si>
  <si>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</si>
  <si>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</si>
  <si>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</si>
  <si>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</si>
  <si>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</si>
  <si>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</si>
  <si>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</si>
  <si>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</si>
  <si>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</si>
  <si>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</si>
  <si>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</si>
  <si>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</si>
  <si>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</si>
  <si>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</si>
  <si>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</si>
  <si>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</si>
  <si>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</si>
  <si>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</si>
  <si>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</si>
  <si>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</si>
  <si>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</si>
  <si>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</si>
  <si>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</si>
  <si>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</si>
  <si>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</si>
  <si>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</si>
  <si>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</si>
  <si>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</si>
  <si>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</si>
  <si>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</si>
  <si>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</si>
  <si>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</si>
  <si>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</si>
  <si>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</si>
  <si>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</si>
  <si>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</si>
  <si>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</si>
  <si>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</si>
  <si>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</si>
  <si>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</si>
  <si>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</si>
  <si>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</si>
  <si>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</si>
  <si>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</si>
  <si>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</si>
  <si>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</si>
  <si>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</si>
  <si>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</si>
  <si>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</si>
  <si>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</si>
  <si>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</si>
  <si>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</si>
  <si>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</si>
  <si>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</si>
  <si>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</si>
  <si>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</si>
  <si>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</si>
  <si>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</si>
  <si>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</si>
  <si>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</si>
  <si>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</si>
  <si>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</si>
  <si>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</si>
  <si>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</si>
  <si>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</si>
  <si>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</si>
  <si>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</si>
  <si>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</si>
  <si>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</si>
  <si>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</si>
  <si>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</si>
  <si>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</si>
  <si>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</si>
  <si>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</si>
  <si>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</si>
  <si>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</si>
  <si>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</si>
  <si>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</si>
  <si>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</si>
  <si>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</si>
  <si>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</si>
  <si>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</si>
  <si>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</si>
  <si>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</si>
  <si>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</si>
  <si>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</si>
  <si>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</si>
  <si>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</si>
  <si>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</si>
  <si>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</si>
  <si>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</si>
  <si>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</si>
  <si>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</si>
  <si>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</si>
  <si>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</si>
  <si>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</si>
  <si>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</si>
  <si>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</si>
  <si>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</si>
  <si>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</si>
  <si>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</si>
  <si>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</si>
  <si>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</si>
  <si>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</si>
  <si>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</si>
  <si>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</si>
  <si>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</si>
  <si>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</si>
  <si>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</si>
  <si>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</si>
  <si>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</si>
  <si>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</si>
  <si>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</si>
  <si>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</si>
  <si>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</si>
  <si>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</si>
  <si>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</si>
  <si>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</si>
  <si>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</si>
  <si>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</si>
  <si>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</si>
  <si>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</si>
  <si>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</si>
  <si>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</si>
  <si>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</si>
  <si>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</si>
  <si>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</si>
  <si>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</si>
  <si>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</si>
  <si>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</si>
  <si>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</si>
  <si>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</si>
  <si>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</si>
  <si>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</si>
  <si>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</si>
  <si>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</si>
  <si>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</si>
  <si>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</si>
  <si>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</si>
  <si>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</si>
  <si>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</si>
  <si>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</si>
  <si>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</si>
  <si>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</si>
  <si>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</si>
  <si>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</si>
  <si>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</si>
  <si>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</si>
  <si>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</si>
  <si>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</si>
  <si>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</si>
  <si>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</si>
  <si>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</si>
  <si>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</si>
  <si>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</si>
  <si>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</si>
  <si>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</si>
  <si>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</si>
  <si>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</si>
  <si>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</si>
  <si>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</si>
  <si>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</si>
  <si>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</si>
  <si>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</si>
  <si>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</si>
  <si>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</si>
  <si>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</si>
  <si>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</si>
  <si>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</si>
  <si>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</si>
  <si>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</si>
  <si>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</si>
  <si>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</si>
  <si>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</si>
  <si>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</si>
  <si>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</si>
  <si>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</si>
  <si>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</si>
  <si>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</si>
  <si>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</si>
  <si>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</si>
  <si>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</si>
  <si>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</si>
  <si>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</si>
  <si>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</si>
  <si>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</si>
  <si>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</si>
  <si>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</si>
  <si>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</si>
  <si>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</si>
  <si>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</si>
  <si>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</si>
  <si>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</si>
  <si>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</si>
  <si>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</si>
  <si>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</si>
  <si>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</si>
  <si>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</si>
  <si>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</si>
  <si>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</si>
  <si>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</si>
  <si>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</si>
  <si>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</si>
  <si>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</si>
  <si>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</si>
  <si>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</si>
  <si>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</si>
  <si>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</si>
  <si>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</si>
  <si>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</si>
  <si>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</si>
  <si>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</si>
  <si>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</si>
  <si>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</si>
  <si>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</si>
  <si>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</si>
  <si>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</si>
  <si>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</si>
  <si>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</si>
  <si>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</si>
  <si>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</si>
  <si>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</si>
  <si>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</si>
  <si>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</si>
  <si>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</si>
  <si>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</si>
  <si>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</si>
  <si>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</si>
  <si>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</si>
  <si>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</si>
  <si>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</si>
  <si>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</si>
  <si>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</si>
  <si>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</si>
  <si>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</si>
  <si>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</si>
  <si>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</si>
  <si>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</si>
  <si>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</si>
  <si>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</si>
  <si>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</si>
  <si>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</si>
  <si>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</si>
  <si>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</si>
  <si>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</si>
  <si>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</si>
  <si>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</si>
  <si>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</si>
  <si>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</si>
  <si>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</si>
  <si>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</si>
  <si>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</si>
  <si>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</si>
  <si>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</si>
  <si>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</si>
  <si>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</si>
  <si>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</si>
  <si>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</si>
  <si>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</si>
  <si>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</si>
  <si>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</si>
  <si>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</si>
  <si>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</si>
  <si>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</si>
  <si>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</si>
  <si>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</si>
  <si>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</si>
  <si>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</si>
  <si>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</si>
  <si>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</si>
  <si>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</si>
  <si>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</si>
  <si>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</si>
  <si>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</si>
  <si>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</si>
  <si>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</si>
  <si>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</si>
  <si>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</si>
  <si>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</si>
  <si>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</si>
  <si>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</si>
  <si>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</si>
  <si>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</si>
  <si>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</si>
  <si>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</si>
  <si>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</si>
  <si>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</si>
  <si>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</si>
  <si>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</si>
  <si>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</si>
  <si>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</si>
  <si>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</si>
  <si>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</si>
  <si>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</si>
  <si>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</si>
  <si>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</si>
  <si>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</si>
  <si>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</si>
  <si>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</si>
  <si>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</si>
  <si>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</si>
  <si>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</si>
  <si>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</si>
  <si>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</si>
  <si>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</si>
  <si>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</si>
  <si>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</si>
  <si>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</si>
  <si>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</si>
  <si>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</si>
  <si>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</si>
  <si>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</si>
  <si>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</si>
  <si>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</si>
  <si>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</si>
  <si>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</si>
  <si>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</si>
  <si>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</si>
  <si>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</si>
  <si>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</si>
  <si>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</si>
  <si>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</si>
  <si>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</si>
  <si>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</si>
  <si>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</si>
  <si>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</si>
  <si>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</si>
  <si>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</si>
  <si>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</si>
  <si>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</si>
  <si>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</si>
  <si>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</si>
  <si>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</si>
  <si>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</si>
  <si>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</si>
  <si>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</si>
  <si>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</si>
  <si>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</si>
  <si>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</si>
  <si>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</si>
  <si>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</si>
  <si>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</si>
  <si>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</si>
  <si>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</si>
  <si>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</si>
  <si>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</si>
  <si>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</si>
  <si>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</si>
  <si>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</si>
  <si>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</si>
  <si>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</si>
  <si>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</si>
  <si>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</si>
  <si>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</si>
  <si>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</si>
  <si>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</si>
  <si>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</si>
  <si>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</si>
  <si>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</si>
  <si>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</si>
  <si>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</si>
  <si>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</si>
  <si>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</si>
  <si>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</si>
  <si>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</si>
  <si>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</si>
  <si>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</si>
  <si>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</si>
  <si>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</si>
  <si>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</si>
  <si>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</si>
  <si>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</si>
  <si>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</si>
  <si>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</si>
  <si>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</si>
  <si>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</si>
  <si>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</si>
  <si>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</si>
  <si>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</si>
  <si>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</si>
  <si>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</si>
  <si>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</si>
  <si>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</si>
  <si>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</si>
  <si>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</si>
  <si>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</si>
  <si>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</si>
  <si>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</si>
  <si>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</si>
  <si>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</si>
  <si>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</si>
  <si>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</si>
  <si>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</si>
  <si>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</si>
  <si>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</si>
  <si>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</si>
  <si>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</si>
  <si>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</si>
  <si>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</si>
  <si>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</si>
  <si>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</si>
  <si>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</si>
  <si>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</si>
  <si>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</si>
  <si>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</si>
  <si>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</si>
  <si>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</si>
  <si>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</si>
  <si>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</si>
  <si>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</si>
  <si>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</si>
  <si>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</si>
  <si>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</si>
  <si>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</si>
  <si>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</si>
  <si>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</si>
  <si>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</si>
  <si>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</si>
  <si>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</si>
  <si>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</si>
  <si>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</si>
  <si>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</si>
  <si>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</si>
  <si>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</si>
  <si>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</si>
  <si>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</si>
  <si>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</si>
  <si>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</si>
  <si>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</si>
  <si>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</si>
  <si>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</si>
  <si>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</si>
  <si>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</si>
  <si>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</si>
  <si>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</si>
  <si>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</si>
  <si>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</si>
  <si>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</si>
  <si>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</si>
  <si>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</si>
  <si>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</si>
  <si>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</si>
  <si>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</si>
  <si>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</si>
  <si>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</si>
  <si>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</si>
  <si>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</si>
  <si>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</si>
  <si>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</si>
  <si>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</si>
  <si>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</si>
  <si>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</si>
  <si>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</si>
  <si>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</si>
  <si>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</si>
  <si>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</si>
  <si>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</si>
  <si>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</si>
  <si>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</si>
  <si>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</si>
  <si>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</si>
  <si>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</si>
  <si>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</si>
  <si>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</si>
  <si>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</si>
  <si>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</si>
  <si>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</si>
  <si>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</si>
  <si>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</si>
  <si>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</si>
  <si>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</si>
  <si>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</si>
  <si>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</si>
  <si>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</si>
  <si>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</si>
  <si>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</si>
  <si>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</si>
  <si>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</si>
  <si>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</si>
  <si>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</si>
  <si>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</si>
  <si>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</si>
  <si>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</si>
  <si>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</si>
  <si>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</si>
  <si>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</si>
  <si>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</si>
  <si>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</si>
  <si>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</si>
  <si>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</si>
  <si>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</si>
  <si>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</si>
  <si>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</si>
  <si>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</si>
  <si>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</si>
  <si>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</si>
  <si>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</si>
  <si>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</si>
  <si>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</si>
  <si>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</si>
  <si>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</si>
  <si>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</si>
  <si>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</si>
  <si>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</si>
  <si>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</si>
  <si>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</si>
  <si>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</si>
  <si>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</si>
  <si>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</si>
  <si>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</si>
  <si>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</si>
  <si>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</si>
  <si>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</si>
  <si>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</si>
  <si>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</si>
  <si>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</si>
  <si>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</si>
  <si>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</si>
  <si>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</si>
  <si>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</si>
  <si>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</si>
  <si>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</si>
  <si>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</si>
  <si>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</si>
  <si>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</si>
  <si>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</si>
  <si>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</si>
  <si>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</si>
  <si>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</si>
  <si>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</si>
  <si>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</si>
  <si>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</si>
  <si>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</si>
  <si>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</si>
  <si>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</si>
  <si>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</si>
  <si>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</si>
  <si>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</si>
  <si>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</si>
  <si>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</si>
  <si>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</si>
  <si>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</si>
  <si>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</si>
  <si>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</si>
  <si>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</si>
  <si>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</si>
  <si>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</si>
  <si>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</si>
  <si>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</si>
  <si>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</si>
  <si>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</si>
  <si>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</si>
  <si>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</si>
  <si>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</si>
  <si>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</si>
  <si>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</si>
  <si>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</si>
  <si>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</si>
  <si>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</si>
  <si>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</si>
  <si>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</si>
  <si>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</si>
  <si>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</si>
  <si>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</si>
  <si>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</si>
  <si>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</si>
  <si>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</si>
  <si>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</si>
  <si>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</si>
  <si>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</si>
  <si>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</si>
  <si>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</si>
  <si>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</si>
  <si>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</si>
  <si>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</si>
  <si>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</si>
  <si>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</si>
  <si>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</si>
  <si>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</si>
  <si>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</si>
  <si>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</si>
  <si>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</si>
  <si>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</si>
  <si>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</si>
  <si>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</si>
  <si>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</si>
  <si>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</si>
  <si>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</si>
  <si>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</si>
  <si>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</si>
  <si>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</si>
  <si>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</si>
  <si>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</si>
  <si>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</si>
  <si>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</si>
  <si>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</si>
  <si>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</si>
  <si>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</si>
  <si>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</si>
  <si>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</si>
  <si>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</si>
  <si>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</si>
  <si>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</si>
  <si>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</si>
  <si>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</si>
  <si>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</si>
  <si>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</si>
  <si>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</si>
  <si>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</si>
  <si>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</si>
  <si>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</si>
  <si>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</si>
  <si>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</si>
  <si>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</si>
  <si>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</si>
  <si>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</si>
  <si>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</si>
  <si>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</si>
  <si>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</si>
  <si>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</si>
  <si>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</si>
  <si>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</si>
  <si>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</si>
  <si>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</si>
  <si>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</si>
  <si>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</si>
  <si>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</si>
  <si>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</si>
  <si>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</si>
  <si>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</si>
  <si>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</si>
  <si>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</si>
  <si>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</si>
  <si>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</si>
  <si>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</si>
  <si>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</si>
  <si>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</si>
  <si>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</si>
  <si>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</si>
  <si>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</si>
  <si>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</si>
  <si>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</si>
  <si>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</si>
  <si>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</si>
  <si>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</si>
  <si>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</si>
  <si>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</si>
  <si>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</si>
  <si>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</si>
  <si>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</si>
  <si>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</si>
  <si>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</si>
  <si>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</si>
  <si>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</si>
  <si>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</si>
  <si>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</si>
  <si>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</si>
  <si>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</si>
  <si>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</si>
  <si>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</si>
  <si>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</si>
  <si>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</si>
  <si>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</si>
  <si>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</si>
  <si>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</si>
  <si>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</si>
  <si>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</si>
  <si>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</si>
  <si>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</si>
  <si>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</si>
  <si>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</si>
  <si>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</si>
  <si>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</si>
  <si>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</si>
  <si>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</si>
  <si>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</si>
  <si>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</si>
  <si>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</si>
  <si>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</si>
  <si>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</si>
  <si>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</si>
  <si>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</si>
  <si>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</si>
  <si>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</si>
  <si>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</si>
  <si>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</si>
  <si>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</si>
  <si>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</si>
  <si>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</si>
  <si>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</si>
  <si>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</si>
  <si>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</si>
  <si>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</si>
  <si>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</si>
  <si>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</si>
  <si>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</si>
  <si>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</si>
  <si>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</si>
  <si>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</si>
  <si>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</si>
  <si>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</si>
  <si>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</si>
  <si>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</si>
  <si>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</si>
  <si>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</si>
  <si>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</si>
  <si>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</si>
  <si>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</si>
  <si>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</si>
  <si>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</si>
  <si>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</si>
  <si>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</si>
  <si>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</si>
  <si>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</si>
  <si>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</si>
  <si>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</si>
  <si>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</si>
  <si>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</si>
  <si>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</si>
  <si>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</si>
  <si>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</si>
  <si>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</si>
  <si>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</si>
  <si>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</si>
  <si>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</si>
  <si>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</si>
  <si>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</si>
  <si>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</si>
  <si>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</si>
  <si>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</si>
  <si>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</si>
  <si>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</si>
  <si>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</si>
  <si>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</si>
  <si>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</si>
  <si>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</si>
  <si>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</si>
  <si>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</si>
  <si>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</si>
  <si>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</si>
  <si>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</si>
  <si>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</si>
  <si>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</si>
  <si>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</si>
  <si>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</si>
  <si>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</si>
  <si>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</si>
  <si>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</si>
  <si>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</si>
  <si>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</si>
  <si>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</si>
  <si>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</si>
  <si>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</si>
  <si>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</si>
  <si>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</si>
  <si>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</si>
  <si>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</si>
  <si>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</si>
  <si>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</si>
  <si>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</si>
  <si>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</si>
  <si>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</si>
  <si>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</si>
  <si>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</si>
  <si>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</si>
  <si>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</si>
  <si>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</si>
  <si>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</si>
  <si>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</si>
  <si>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</si>
  <si>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</si>
  <si>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</si>
  <si>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</si>
  <si>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</si>
  <si>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</si>
  <si>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</si>
  <si>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</si>
  <si>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</si>
  <si>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</si>
  <si>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</si>
  <si>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</si>
  <si>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</si>
  <si>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</si>
  <si>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</si>
  <si>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</si>
  <si>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</si>
  <si>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</si>
  <si>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</si>
  <si>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</si>
  <si>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</si>
  <si>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</si>
  <si>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</si>
  <si>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</si>
  <si>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</si>
  <si>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</si>
  <si>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</si>
  <si>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</si>
  <si>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</si>
  <si>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</si>
  <si>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</si>
  <si>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</si>
  <si>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</si>
  <si>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</si>
  <si>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</si>
  <si>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</si>
  <si>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</si>
  <si>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</si>
  <si>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</si>
  <si>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</si>
  <si>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</si>
  <si>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</si>
  <si>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</si>
  <si>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</si>
  <si>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</si>
  <si>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</si>
  <si>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</si>
  <si>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</si>
  <si>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</si>
  <si>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</si>
  <si>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</si>
  <si>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</si>
  <si>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</si>
  <si>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</si>
  <si>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</si>
  <si>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</si>
  <si>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</si>
  <si>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</si>
  <si>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</si>
  <si>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</si>
  <si>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</si>
  <si>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</si>
  <si>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</si>
  <si>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</si>
  <si>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</si>
  <si>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</si>
  <si>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</si>
  <si>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</si>
  <si>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</si>
  <si>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</si>
  <si>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</si>
  <si>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</si>
  <si>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</si>
  <si>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</si>
  <si>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</si>
  <si>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</si>
  <si>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</si>
  <si>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</si>
  <si>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</si>
  <si>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</si>
  <si>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</si>
  <si>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</si>
  <si>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</si>
  <si>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</si>
  <si>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</si>
  <si>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</si>
  <si>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</si>
  <si>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</si>
  <si>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</si>
  <si>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</si>
  <si>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</si>
  <si>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</si>
  <si>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</si>
  <si>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</si>
  <si>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</si>
  <si>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</si>
  <si>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</si>
  <si>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</si>
  <si>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</si>
  <si>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</si>
  <si>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</si>
  <si>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</si>
  <si>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</si>
  <si>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</si>
  <si>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</si>
  <si>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</si>
  <si>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</si>
  <si>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</si>
  <si>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</si>
  <si>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</si>
  <si>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</si>
  <si>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</si>
  <si>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</si>
  <si>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</si>
  <si>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</si>
  <si>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</si>
  <si>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</si>
  <si>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</si>
  <si>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</si>
  <si>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</si>
  <si>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</si>
  <si>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</si>
  <si>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</si>
  <si>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</si>
  <si>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</si>
  <si>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</si>
  <si>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</si>
  <si>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</si>
  <si>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</si>
  <si>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</si>
  <si>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</si>
  <si>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</si>
  <si>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</si>
  <si>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</si>
  <si>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</si>
  <si>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</si>
  <si>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</si>
  <si>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</si>
  <si>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</si>
  <si>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</si>
  <si>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</si>
  <si>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</si>
  <si>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</si>
  <si>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</si>
  <si>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</si>
  <si>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</si>
  <si>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</si>
  <si>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</si>
  <si>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</si>
  <si>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</si>
  <si>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</si>
  <si>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</si>
  <si>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</si>
  <si>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</si>
  <si>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</si>
  <si>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</si>
  <si>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</si>
  <si>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</si>
  <si>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</si>
  <si>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</si>
  <si>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</si>
  <si>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</si>
  <si>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</si>
  <si>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</si>
  <si>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</si>
  <si>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</si>
  <si>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</si>
  <si>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</si>
  <si>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</si>
  <si>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</si>
  <si>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</si>
  <si>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</si>
  <si>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</si>
  <si>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</si>
  <si>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</si>
  <si>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</si>
  <si>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</si>
  <si>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</si>
  <si>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</si>
  <si>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</si>
  <si>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</si>
  <si>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</si>
  <si>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</si>
  <si>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</si>
  <si>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</si>
  <si>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</si>
  <si>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</si>
  <si>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</si>
  <si>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</si>
  <si>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</si>
  <si>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</si>
  <si>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</si>
  <si>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</si>
  <si>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</si>
  <si>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</si>
  <si>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</si>
  <si>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</si>
  <si>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</si>
  <si>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</si>
  <si>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</si>
  <si>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</si>
  <si>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</si>
  <si>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</si>
  <si>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</si>
  <si>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</si>
  <si>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</si>
  <si>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</si>
  <si>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</si>
  <si>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</si>
  <si>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</si>
  <si>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</si>
  <si>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</si>
  <si>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</si>
  <si>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</si>
  <si>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</si>
  <si>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</si>
  <si>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</si>
  <si>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</si>
  <si>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</si>
  <si>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</si>
  <si>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</si>
  <si>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</si>
  <si>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</si>
  <si>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</si>
  <si>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</si>
  <si>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</si>
  <si>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</si>
  <si>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</si>
  <si>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</si>
  <si>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</si>
  <si>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</si>
  <si>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</si>
  <si>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</si>
  <si>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</si>
  <si>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</si>
  <si>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</si>
  <si>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</si>
  <si>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</si>
  <si>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</si>
  <si>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</si>
  <si>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</si>
  <si>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</si>
  <si>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</si>
  <si>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</si>
  <si>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</si>
  <si>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</si>
  <si>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</si>
  <si>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</si>
  <si>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</si>
  <si>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</si>
  <si>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</si>
  <si>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</si>
  <si>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</si>
  <si>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</si>
  <si>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</si>
  <si>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</si>
  <si>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</si>
  <si>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</si>
  <si>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</si>
  <si>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</si>
  <si>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</si>
  <si>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</si>
  <si>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</si>
  <si>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</si>
  <si>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</si>
  <si>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</si>
  <si>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</si>
  <si>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</si>
  <si>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</si>
  <si>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</si>
  <si>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</si>
  <si>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</si>
  <si>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</si>
  <si>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</si>
  <si>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</si>
  <si>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</si>
  <si>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</si>
  <si>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</si>
  <si>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</si>
  <si>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</si>
  <si>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</si>
  <si>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</si>
  <si>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</si>
  <si>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</si>
  <si>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</si>
  <si>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</si>
  <si>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</si>
  <si>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</si>
  <si>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</si>
  <si>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</si>
  <si>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</si>
  <si>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</si>
  <si>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</si>
  <si>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</si>
  <si>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</si>
  <si>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</si>
  <si>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</si>
  <si>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</si>
  <si>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</si>
  <si>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</si>
  <si>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</si>
  <si>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</si>
  <si>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</si>
  <si>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</si>
  <si>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</si>
  <si>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</si>
  <si>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</si>
  <si>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</si>
  <si>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</si>
  <si>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</si>
  <si>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</si>
  <si>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</si>
  <si>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</si>
  <si>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</si>
  <si>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</si>
  <si>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</si>
  <si>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</si>
  <si>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</si>
  <si>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</si>
  <si>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</si>
  <si>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</si>
  <si>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</si>
  <si>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</si>
  <si>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</si>
  <si>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</si>
  <si>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</si>
  <si>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</si>
  <si>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</si>
  <si>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</si>
  <si>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</si>
  <si>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</si>
  <si>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</si>
  <si>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</si>
  <si>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</si>
  <si>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</si>
  <si>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</si>
  <si>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</si>
  <si>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</si>
  <si>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</si>
  <si>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</si>
  <si>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</si>
  <si>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</si>
  <si>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</si>
  <si>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</si>
  <si>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</si>
  <si>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</si>
  <si>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</si>
  <si>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</si>
  <si>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</si>
  <si>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</si>
  <si>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</si>
  <si>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</si>
  <si>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</si>
  <si>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</si>
  <si>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</si>
  <si>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</si>
  <si>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</si>
  <si>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</si>
  <si>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</si>
  <si>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</si>
  <si>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</si>
  <si>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</si>
  <si>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</si>
  <si>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</si>
  <si>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</si>
  <si>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</si>
  <si>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</si>
  <si>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</si>
  <si>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</si>
  <si>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</si>
  <si>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</si>
  <si>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</si>
  <si>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</si>
  <si>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</si>
  <si>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</si>
  <si>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</si>
  <si>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</si>
  <si>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</si>
  <si>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</si>
  <si>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</si>
  <si>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</si>
  <si>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</si>
  <si>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</si>
  <si>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</si>
  <si>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</si>
  <si>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</si>
  <si>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</si>
  <si>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</si>
  <si>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</si>
  <si>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</si>
  <si>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</si>
  <si>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</si>
  <si>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</si>
  <si>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</si>
  <si>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</si>
  <si>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</si>
  <si>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</si>
  <si>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</si>
  <si>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</si>
  <si>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</si>
  <si>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</si>
  <si>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</si>
  <si>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</si>
  <si>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</si>
  <si>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</si>
  <si>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</si>
  <si>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</si>
  <si>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</si>
  <si>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</si>
  <si>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</si>
  <si>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</si>
  <si>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</si>
  <si>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</si>
  <si>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</si>
  <si>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</si>
  <si>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</si>
  <si>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</si>
  <si>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</si>
  <si>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</si>
  <si>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</si>
  <si>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</si>
  <si>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</si>
  <si>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</si>
  <si>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</si>
  <si>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</si>
  <si>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</si>
  <si>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</si>
  <si>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</si>
  <si>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</si>
  <si>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</si>
  <si>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</si>
  <si>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</si>
  <si>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</si>
  <si>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</si>
  <si>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</si>
  <si>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</si>
  <si>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</si>
  <si>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</si>
  <si>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</si>
  <si>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</si>
  <si>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</si>
  <si>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</si>
  <si>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</si>
  <si>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</si>
  <si>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</si>
  <si>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</si>
  <si>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</si>
  <si>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</si>
  <si>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</si>
  <si>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</si>
  <si>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</si>
  <si>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</si>
  <si>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</si>
  <si>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</si>
  <si>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</si>
  <si>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</si>
  <si>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</si>
  <si>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</si>
  <si>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</si>
  <si>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</si>
  <si>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</si>
  <si>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</si>
  <si>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</si>
  <si>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</si>
  <si>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</si>
  <si>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</si>
  <si>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</si>
  <si>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</si>
  <si>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</si>
  <si>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</si>
  <si>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</si>
  <si>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</si>
  <si>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</si>
  <si>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</si>
  <si>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</si>
  <si>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</si>
  <si>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</si>
  <si>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</si>
  <si>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</si>
  <si>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</si>
  <si>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</si>
  <si>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</si>
  <si>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</si>
  <si>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</si>
  <si>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</si>
  <si>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</si>
  <si>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</si>
  <si>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</si>
  <si>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</si>
  <si>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</si>
  <si>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</si>
  <si>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</si>
  <si>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</si>
  <si>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</si>
  <si>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</si>
  <si>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</si>
  <si>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</si>
  <si>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</si>
  <si>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</si>
  <si>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</si>
  <si>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</si>
  <si>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</si>
  <si>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</si>
  <si>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</si>
  <si>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</si>
  <si>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</si>
  <si>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</si>
  <si>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</si>
  <si>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</si>
  <si>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</si>
  <si>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</si>
  <si>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</si>
  <si>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</si>
  <si>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</si>
  <si>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</si>
  <si>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</si>
  <si>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</si>
  <si>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</si>
  <si>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</si>
  <si>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</si>
  <si>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</si>
  <si>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</si>
  <si>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</si>
  <si>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</si>
  <si>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</si>
  <si>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</si>
  <si>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</si>
  <si>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</si>
  <si>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</si>
  <si>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</si>
  <si>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</si>
  <si>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</si>
  <si>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</si>
  <si>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</si>
  <si>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</si>
  <si>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</si>
  <si>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</si>
  <si>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</si>
  <si>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</si>
  <si>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</si>
  <si>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</si>
  <si>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</si>
  <si>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</si>
  <si>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</si>
  <si>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</si>
  <si>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</si>
  <si>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</si>
  <si>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</si>
  <si>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</si>
  <si>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</si>
  <si>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</si>
  <si>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</si>
  <si>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</si>
  <si>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</si>
  <si>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</si>
  <si>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</si>
  <si>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</si>
  <si>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</si>
  <si>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</si>
  <si>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</si>
  <si>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</si>
  <si>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</si>
  <si>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</si>
  <si>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</si>
  <si>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</si>
  <si>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</si>
  <si>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</si>
  <si>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</si>
  <si>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</si>
  <si>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</si>
  <si>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</si>
  <si>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</si>
  <si>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</si>
  <si>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</si>
  <si>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</si>
  <si>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</si>
  <si>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</si>
  <si>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</si>
  <si>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</si>
  <si>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</si>
  <si>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</si>
  <si>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</si>
  <si>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</si>
  <si>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</si>
  <si>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</si>
  <si>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</si>
  <si>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</si>
  <si>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</si>
  <si>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</si>
  <si>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</si>
  <si>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</si>
  <si>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</si>
  <si>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</si>
  <si>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</si>
  <si>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</si>
  <si>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</si>
  <si>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</si>
  <si>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</si>
  <si>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</si>
  <si>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</si>
  <si>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</si>
  <si>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</si>
  <si>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</si>
  <si>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</si>
  <si>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</si>
  <si>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</si>
  <si>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</si>
  <si>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</si>
  <si>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</si>
  <si>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</si>
  <si>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</si>
  <si>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</si>
  <si>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</si>
  <si>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</si>
  <si>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</si>
  <si>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</si>
  <si>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</si>
  <si>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</si>
  <si>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</si>
  <si>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</si>
  <si>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</si>
  <si>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</si>
  <si>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</si>
  <si>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</si>
  <si>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</si>
  <si>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</si>
  <si>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</si>
  <si>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</si>
  <si>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</si>
  <si>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</si>
  <si>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</si>
  <si>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</si>
  <si>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</si>
  <si>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</si>
  <si>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</si>
  <si>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</si>
  <si>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</si>
  <si>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</si>
  <si>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</si>
  <si>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</si>
  <si>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</si>
  <si>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</si>
  <si>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</si>
  <si>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</si>
  <si>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</si>
  <si>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</si>
  <si>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</si>
  <si>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</si>
  <si>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</si>
  <si>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</si>
  <si>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</si>
  <si>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</si>
  <si>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</si>
  <si>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</si>
  <si>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</si>
  <si>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</si>
  <si>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</si>
  <si>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</si>
  <si>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</si>
  <si>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</si>
  <si>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</si>
  <si>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</si>
  <si>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</si>
  <si>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</si>
  <si>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</si>
  <si>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</si>
  <si>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</si>
  <si>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</si>
  <si>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</si>
  <si>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</si>
  <si>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</si>
  <si>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</si>
  <si>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</si>
  <si>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</si>
  <si>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</si>
  <si>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</si>
  <si>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</si>
  <si>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</si>
  <si>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</si>
  <si>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</si>
  <si>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</si>
  <si>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</si>
  <si>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</si>
  <si>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</si>
  <si>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</si>
  <si>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</si>
  <si>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</si>
  <si>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</si>
  <si>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</si>
  <si>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</si>
  <si>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</si>
  <si>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</si>
  <si>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</si>
  <si>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</si>
  <si>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</si>
  <si>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</si>
  <si>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</si>
  <si>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</si>
  <si>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</si>
  <si>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</si>
  <si>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</si>
  <si>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</si>
  <si>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</si>
  <si>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</si>
  <si>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</si>
  <si>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</si>
  <si>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</si>
  <si>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</si>
  <si>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</si>
  <si>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</si>
  <si>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</si>
  <si>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</si>
  <si>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</si>
  <si>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</si>
  <si>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</si>
  <si>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</si>
  <si>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</si>
  <si>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</si>
  <si>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</si>
  <si>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</si>
  <si>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</si>
  <si>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</si>
  <si>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</si>
  <si>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</si>
  <si>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</si>
  <si>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</si>
  <si>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</si>
  <si>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</si>
  <si>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</si>
  <si>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</si>
  <si>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</si>
  <si>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</si>
  <si>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</si>
  <si>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</si>
  <si>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</si>
  <si>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</si>
  <si>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</si>
  <si>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</si>
  <si>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</si>
  <si>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</si>
  <si>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</si>
  <si>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</si>
  <si>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</si>
  <si>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</si>
  <si>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</si>
  <si>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</si>
  <si>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</si>
  <si>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</si>
  <si>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</si>
  <si>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</si>
  <si>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</si>
  <si>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</si>
  <si>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</si>
  <si>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</si>
  <si>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</si>
  <si>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</si>
  <si>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</si>
  <si>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</si>
  <si>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</si>
  <si>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</si>
  <si>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</si>
  <si>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</si>
  <si>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</si>
  <si>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</si>
  <si>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</si>
  <si>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</si>
  <si>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</si>
  <si>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</si>
  <si>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</si>
  <si>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</si>
  <si>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</si>
  <si>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</si>
  <si>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</si>
  <si>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</si>
  <si>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</si>
  <si>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</si>
  <si>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</si>
  <si>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</si>
  <si>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</si>
  <si>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</si>
  <si>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</si>
  <si>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</si>
  <si>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</si>
  <si>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</si>
  <si>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</si>
  <si>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</si>
  <si>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</si>
  <si>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</si>
  <si>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</si>
  <si>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</si>
  <si>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</si>
  <si>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</si>
  <si>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</si>
  <si>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</si>
  <si>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</si>
  <si>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</si>
  <si>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</si>
  <si>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</si>
  <si>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</si>
  <si>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</si>
  <si>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</si>
  <si>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</si>
  <si>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</si>
  <si>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</si>
  <si>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</si>
  <si>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</si>
  <si>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</si>
  <si>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</si>
  <si>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</si>
  <si>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</si>
  <si>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</si>
  <si>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</si>
  <si>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</si>
  <si>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</si>
  <si>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</si>
  <si>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</si>
  <si>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</si>
  <si>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</si>
  <si>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</si>
  <si>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</si>
  <si>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</si>
  <si>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</si>
  <si>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</si>
  <si>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</si>
  <si>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</si>
  <si>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</si>
  <si>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</si>
  <si>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</si>
  <si>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</si>
  <si>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</si>
  <si>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</si>
  <si>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</si>
  <si>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</si>
  <si>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</si>
  <si>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</si>
  <si>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</si>
  <si>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</si>
  <si>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</si>
  <si>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</si>
  <si>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</si>
  <si>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</si>
  <si>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</si>
  <si>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</si>
  <si>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</si>
  <si>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</si>
  <si>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</si>
  <si>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</si>
  <si>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</si>
  <si>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</si>
  <si>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</si>
  <si>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</si>
  <si>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</si>
  <si>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</si>
  <si>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</si>
  <si>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</si>
  <si>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</si>
  <si>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</si>
  <si>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</si>
  <si>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</si>
  <si>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</si>
  <si>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</si>
  <si>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</si>
  <si>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</si>
  <si>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</si>
  <si>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</si>
  <si>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</si>
  <si>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</si>
  <si>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</si>
  <si>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</si>
  <si>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</si>
  <si>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</si>
  <si>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</si>
  <si>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</si>
  <si>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</si>
  <si>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</si>
  <si>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</si>
  <si>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</si>
  <si>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</si>
  <si>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</si>
  <si>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</si>
  <si>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</si>
  <si>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</si>
  <si>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</si>
  <si>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</si>
  <si>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</si>
  <si>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</si>
  <si>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</si>
  <si>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</si>
  <si>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</si>
  <si>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</si>
  <si>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</si>
  <si>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</si>
  <si>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</si>
  <si>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</si>
  <si>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</si>
  <si>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</si>
  <si>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</si>
  <si>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</si>
  <si>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</si>
  <si>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</si>
  <si>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</si>
  <si>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</si>
  <si>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</si>
  <si>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</si>
  <si>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</si>
  <si>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</si>
  <si>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</si>
  <si>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</si>
  <si>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</si>
  <si>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</si>
  <si>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</si>
  <si>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</si>
  <si>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</si>
  <si>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</si>
  <si>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</si>
  <si>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</si>
  <si>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</si>
  <si>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</si>
  <si>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</si>
  <si>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</si>
  <si>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</si>
  <si>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</si>
  <si>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</si>
  <si>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</si>
  <si>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</si>
  <si>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</si>
  <si>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</si>
  <si>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</si>
  <si>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</si>
  <si>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</si>
  <si>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</si>
  <si>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</si>
  <si>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</si>
  <si>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</si>
  <si>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</si>
  <si>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</si>
  <si>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</si>
  <si>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</si>
  <si>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</si>
  <si>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</si>
  <si>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</si>
  <si>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</si>
  <si>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</si>
  <si>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</si>
  <si>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</si>
  <si>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</si>
  <si>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</si>
  <si>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</si>
  <si>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</si>
  <si>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</si>
  <si>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</si>
  <si>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</si>
  <si>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</si>
  <si>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</si>
  <si>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</si>
  <si>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</si>
  <si>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</si>
  <si>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</si>
  <si>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</si>
  <si>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</si>
  <si>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</si>
  <si>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</si>
  <si>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</si>
  <si>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</si>
  <si>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</si>
  <si>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</si>
  <si>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</si>
  <si>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</si>
  <si>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</si>
  <si>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</si>
  <si>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</si>
  <si>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</si>
  <si>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</si>
  <si>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</si>
  <si>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</si>
  <si>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</si>
  <si>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</si>
  <si>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</si>
  <si>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</si>
  <si>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</si>
  <si>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</si>
  <si>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</si>
  <si>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</si>
  <si>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</si>
  <si>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</si>
  <si>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</si>
  <si>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</si>
  <si>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</si>
  <si>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</si>
  <si>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</si>
  <si>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</si>
  <si>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</si>
  <si>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</si>
  <si>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</si>
  <si>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</si>
  <si>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</si>
  <si>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</si>
  <si>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</si>
  <si>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</si>
  <si>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</si>
  <si>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</si>
  <si>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</si>
  <si>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</si>
  <si>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</si>
  <si>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</si>
  <si>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</si>
  <si>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</si>
  <si>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</si>
  <si>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</si>
  <si>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</si>
  <si>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</si>
  <si>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</si>
  <si>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</si>
  <si>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</si>
  <si>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</si>
  <si>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</si>
  <si>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</si>
  <si>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</si>
  <si>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</si>
  <si>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</si>
  <si>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</si>
  <si>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</si>
  <si>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</si>
  <si>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</si>
  <si>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</si>
  <si>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</si>
  <si>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</si>
  <si>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</si>
  <si>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</si>
  <si>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</si>
  <si>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</si>
  <si>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</si>
  <si>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</si>
  <si>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</si>
  <si>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</si>
  <si>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</si>
  <si>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</si>
  <si>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</si>
  <si>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</si>
  <si>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</si>
  <si>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</si>
  <si>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</si>
  <si>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</si>
  <si>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</si>
  <si>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</si>
  <si>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</si>
  <si>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</si>
  <si>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</si>
  <si>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</si>
  <si>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</si>
  <si>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</si>
  <si>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</si>
  <si>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</si>
  <si>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</si>
  <si>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</si>
  <si>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</si>
  <si>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</si>
  <si>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</si>
  <si>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</si>
  <si>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</si>
  <si>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</si>
  <si>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</si>
  <si>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</si>
  <si>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</si>
  <si>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</si>
  <si>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</si>
  <si>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</si>
  <si>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</si>
  <si>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</si>
  <si>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</si>
  <si>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</si>
  <si>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</si>
  <si>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</si>
  <si>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</si>
  <si>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</si>
  <si>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</si>
  <si>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</si>
  <si>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</si>
  <si>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</si>
  <si>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</si>
  <si>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</si>
  <si>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</si>
  <si>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</si>
  <si>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</si>
  <si>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</si>
  <si>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</si>
  <si>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</si>
  <si>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</si>
  <si>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</si>
  <si>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</si>
  <si>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</si>
  <si>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</si>
  <si>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</si>
  <si>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</si>
  <si>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</si>
  <si>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</si>
  <si>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</si>
  <si>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</si>
  <si>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</si>
  <si>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</si>
  <si>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</si>
  <si>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</si>
  <si>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</si>
  <si>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</si>
  <si>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</si>
  <si>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</si>
  <si>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</si>
  <si>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</si>
  <si>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</si>
  <si>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</si>
  <si>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</si>
  <si>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</si>
  <si>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</si>
  <si>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</si>
  <si>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</si>
  <si>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</si>
  <si>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</si>
  <si>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</si>
  <si>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</si>
  <si>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</si>
  <si>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</si>
  <si>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</si>
  <si>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</si>
  <si>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</si>
  <si>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</si>
  <si>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</si>
  <si>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</si>
  <si>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</si>
  <si>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</si>
  <si>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</si>
  <si>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</si>
  <si>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</si>
  <si>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</si>
  <si>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</si>
  <si>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</si>
  <si>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</si>
  <si>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</si>
  <si>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</si>
  <si>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</si>
  <si>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</si>
  <si>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</si>
  <si>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</si>
  <si>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</si>
  <si>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</si>
  <si>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</si>
  <si>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</si>
  <si>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</si>
  <si>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</si>
  <si>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</si>
  <si>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</si>
  <si>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</si>
  <si>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</si>
  <si>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</si>
  <si>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</si>
  <si>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</si>
  <si>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</si>
  <si>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</si>
  <si>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</si>
  <si>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</si>
  <si>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</si>
  <si>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</si>
  <si>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</si>
  <si>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</si>
  <si>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</si>
  <si>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</si>
  <si>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</si>
  <si>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</si>
  <si>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</si>
  <si>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</si>
  <si>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</si>
  <si>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</si>
  <si>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</si>
  <si>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</si>
  <si>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</si>
  <si>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</si>
  <si>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</si>
  <si>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</si>
  <si>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</si>
  <si>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</si>
  <si>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</si>
  <si>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</si>
  <si>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</si>
  <si>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</si>
  <si>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</si>
  <si>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</si>
  <si>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</si>
  <si>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</si>
  <si>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</si>
  <si>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</si>
  <si>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</si>
  <si>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</si>
  <si>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</si>
  <si>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</si>
  <si>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</si>
  <si>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</si>
  <si>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</si>
  <si>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</si>
  <si>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</si>
  <si>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</si>
  <si>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</si>
  <si>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</si>
  <si>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</si>
  <si>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</si>
  <si>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</si>
  <si>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</si>
  <si>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</si>
  <si>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</si>
  <si>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</si>
  <si>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</si>
  <si>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</si>
  <si>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</si>
  <si>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</si>
  <si>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</si>
  <si>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</si>
  <si>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</si>
  <si>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</si>
  <si>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</si>
  <si>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</si>
  <si>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</si>
  <si>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</si>
  <si>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</si>
  <si>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</si>
  <si>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</si>
  <si>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</si>
  <si>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</si>
  <si>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</si>
  <si>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</si>
  <si>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</si>
  <si>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</si>
  <si>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</si>
  <si>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</si>
  <si>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</si>
  <si>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</si>
  <si>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</si>
  <si>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</si>
  <si>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</si>
  <si>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</si>
  <si>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</si>
  <si>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</si>
  <si>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</si>
  <si>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</si>
  <si>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</si>
  <si>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</si>
  <si>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</si>
  <si>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</si>
  <si>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</si>
  <si>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</si>
  <si>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</si>
  <si>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</si>
  <si>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</si>
  <si>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</si>
  <si>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</si>
  <si>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</si>
  <si>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</si>
  <si>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</si>
  <si>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</si>
  <si>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</si>
  <si>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</si>
  <si>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</si>
  <si>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</si>
  <si>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</si>
  <si>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</si>
  <si>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</si>
  <si>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</si>
  <si>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</si>
  <si>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</si>
  <si>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</si>
  <si>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</si>
  <si>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</si>
  <si>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</si>
  <si>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</si>
  <si>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</si>
  <si>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</si>
  <si>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</si>
  <si>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</si>
  <si>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</si>
  <si>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</si>
  <si>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</si>
  <si>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</si>
  <si>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</si>
  <si>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</si>
  <si>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</si>
  <si>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</si>
  <si>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</si>
  <si>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</si>
  <si>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</si>
  <si>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</si>
  <si>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</si>
  <si>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</si>
  <si>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</si>
  <si>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</si>
  <si>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</si>
  <si>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</si>
  <si>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</si>
  <si>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</si>
  <si>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</si>
  <si>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</si>
  <si>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</si>
  <si>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</si>
  <si>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</si>
  <si>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</si>
  <si>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</si>
  <si>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</si>
  <si>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</si>
  <si>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</si>
  <si>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</si>
  <si>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</si>
  <si>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</si>
  <si>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</si>
  <si>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</si>
  <si>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</si>
  <si>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</si>
  <si>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</si>
  <si>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</si>
  <si>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</si>
  <si>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</si>
  <si>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</si>
  <si>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</si>
  <si>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</si>
  <si>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</si>
  <si>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</si>
  <si>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</si>
  <si>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</si>
  <si>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</si>
  <si>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</si>
  <si>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</si>
  <si>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</si>
  <si>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</si>
  <si>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</si>
  <si>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</si>
  <si>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</si>
  <si>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</si>
  <si>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</si>
  <si>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</si>
  <si>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</si>
  <si>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</si>
  <si>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</si>
  <si>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</si>
  <si>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</si>
  <si>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</si>
  <si>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</si>
  <si>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</si>
  <si>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</si>
  <si>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</si>
  <si>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</si>
  <si>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</si>
  <si>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</si>
  <si>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</si>
  <si>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</si>
  <si>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</si>
  <si>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</si>
  <si>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</si>
  <si>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</si>
  <si>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</si>
  <si>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</si>
  <si>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</si>
  <si>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</si>
  <si>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</si>
  <si>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</si>
  <si>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</si>
  <si>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</si>
  <si>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</si>
  <si>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</si>
  <si>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</si>
  <si>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</si>
  <si>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</si>
  <si>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</si>
  <si>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</si>
  <si>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</si>
  <si>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</si>
  <si>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</si>
  <si>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</si>
  <si>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</si>
  <si>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</si>
  <si>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</si>
  <si>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</si>
  <si>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</si>
  <si>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</si>
  <si>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</si>
  <si>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</si>
  <si>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</si>
  <si>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</si>
  <si>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</si>
  <si>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</si>
  <si>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</si>
  <si>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</si>
  <si>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</si>
  <si>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</si>
  <si>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</si>
  <si>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</si>
  <si>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</si>
  <si>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</si>
  <si>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</si>
  <si>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</si>
  <si>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</si>
  <si>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</si>
  <si>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</si>
  <si>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</si>
  <si>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</si>
  <si>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</si>
  <si>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</si>
  <si>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</si>
  <si>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</si>
  <si>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</si>
  <si>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</si>
  <si>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</si>
  <si>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</si>
  <si>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</si>
  <si>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</si>
  <si>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</si>
  <si>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</si>
  <si>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</si>
  <si>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</si>
  <si>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</si>
  <si>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</si>
  <si>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</si>
  <si>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</si>
  <si>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</si>
  <si>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</si>
  <si>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</si>
  <si>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</si>
  <si>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</si>
  <si>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</si>
  <si>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</si>
  <si>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</si>
  <si>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</si>
  <si>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</si>
  <si>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</si>
  <si>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</si>
  <si>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</si>
  <si>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</si>
  <si>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</si>
  <si>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</si>
  <si>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</si>
  <si>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</si>
  <si>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</si>
  <si>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</si>
  <si>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</si>
  <si>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</si>
  <si>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</si>
  <si>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</si>
  <si>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</si>
  <si>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</si>
  <si>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</si>
  <si>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</si>
  <si>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</si>
  <si>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</si>
  <si>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</si>
  <si>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</si>
  <si>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</si>
  <si>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</si>
  <si>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</si>
  <si>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</si>
  <si>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</si>
  <si>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</si>
  <si>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</si>
  <si>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</si>
  <si>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</si>
  <si>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</si>
  <si>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</si>
  <si>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</si>
  <si>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</si>
  <si>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</si>
  <si>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</si>
  <si>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</si>
  <si>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</si>
  <si>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</si>
  <si>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</si>
  <si>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</si>
  <si>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</si>
  <si>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</si>
  <si>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</si>
  <si>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</si>
  <si>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</si>
  <si>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</si>
  <si>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</si>
  <si>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</si>
  <si>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</si>
  <si>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</si>
  <si>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</si>
  <si>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</si>
  <si>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</si>
  <si>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</si>
  <si>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</si>
  <si>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</si>
  <si>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</si>
  <si>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</si>
  <si>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</si>
  <si>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</si>
  <si>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</si>
  <si>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</si>
  <si>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</si>
  <si>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</si>
  <si>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</si>
  <si>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</si>
  <si>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</si>
  <si>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</si>
  <si>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</si>
  <si>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</si>
  <si>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</si>
  <si>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</si>
  <si>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</si>
  <si>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</si>
  <si>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</si>
  <si>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</si>
  <si>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</si>
  <si>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</si>
  <si>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</si>
  <si>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</si>
  <si>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</si>
  <si>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</si>
  <si>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</si>
  <si>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</si>
  <si>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</si>
  <si>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</si>
  <si>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</si>
  <si>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</si>
  <si>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</si>
  <si>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</si>
  <si>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</si>
  <si>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</si>
  <si>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</si>
  <si>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</si>
  <si>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</si>
  <si>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</si>
  <si>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</si>
  <si>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</si>
  <si>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</si>
  <si>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</si>
  <si>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</si>
  <si>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</si>
  <si>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</si>
  <si>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</si>
  <si>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</si>
  <si>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</si>
  <si>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</si>
  <si>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</si>
  <si>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</si>
  <si>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</si>
  <si>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</si>
  <si>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</si>
  <si>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</si>
  <si>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</si>
  <si>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</si>
  <si>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</si>
  <si>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</si>
  <si>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</si>
  <si>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</si>
  <si>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</si>
  <si>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</si>
  <si>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</si>
  <si>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</si>
  <si>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</si>
  <si>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</si>
  <si>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</si>
  <si>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</si>
  <si>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</si>
  <si>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</si>
  <si>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</si>
  <si>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</si>
  <si>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</si>
  <si>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</si>
  <si>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</si>
  <si>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</si>
  <si>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</si>
  <si>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</si>
  <si>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</si>
  <si>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</si>
  <si>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</si>
  <si>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</si>
  <si>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</si>
  <si>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</si>
  <si>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</si>
  <si>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</si>
  <si>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</si>
  <si>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</si>
  <si>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</si>
  <si>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</si>
  <si>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</si>
  <si>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</si>
  <si>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</si>
  <si>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</si>
  <si>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</si>
  <si>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</si>
  <si>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</si>
  <si>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</si>
  <si>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</si>
  <si>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</si>
  <si>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</si>
  <si>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</si>
  <si>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</si>
  <si>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</si>
  <si>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</si>
  <si>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</si>
  <si>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</si>
  <si>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</si>
  <si>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</si>
  <si>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</si>
  <si>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</si>
  <si>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</si>
  <si>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</si>
  <si>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</si>
  <si>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</si>
  <si>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</si>
  <si>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</si>
  <si>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</si>
  <si>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</si>
  <si>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</si>
  <si>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</si>
  <si>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</si>
  <si>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</si>
  <si>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</si>
  <si>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</si>
  <si>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</si>
  <si>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</si>
  <si>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</si>
  <si>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</si>
  <si>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</si>
  <si>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</si>
  <si>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</si>
  <si>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</si>
  <si>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</si>
  <si>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</si>
  <si>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</si>
  <si>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</si>
  <si>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</si>
  <si>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</si>
  <si>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</si>
  <si>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</si>
  <si>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</si>
  <si>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</si>
  <si>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</si>
  <si>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</si>
  <si>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</si>
  <si>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</si>
  <si>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</si>
  <si>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</si>
  <si>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</si>
  <si>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</si>
  <si>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</si>
  <si>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</si>
  <si>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</si>
  <si>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</si>
  <si>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</si>
  <si>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</si>
  <si>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</si>
  <si>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</si>
  <si>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</si>
  <si>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</si>
  <si>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</si>
  <si>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</si>
  <si>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</si>
  <si>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</si>
  <si>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</si>
  <si>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</si>
  <si>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</si>
  <si>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</si>
  <si>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</si>
  <si>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</si>
  <si>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</si>
  <si>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</si>
  <si>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</si>
  <si>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</si>
  <si>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</si>
  <si>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</si>
  <si>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</si>
  <si>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</si>
  <si>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</si>
  <si>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</si>
  <si>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</si>
  <si>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</si>
  <si>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</si>
  <si>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</si>
  <si>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</si>
  <si>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</si>
  <si>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</si>
  <si>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</si>
  <si>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</si>
  <si>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</si>
  <si>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</si>
  <si>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</si>
  <si>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</si>
  <si>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</si>
  <si>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</si>
  <si>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</si>
  <si>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</si>
  <si>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</si>
  <si>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</si>
  <si>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</si>
  <si>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</si>
  <si>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</si>
  <si>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</si>
  <si>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</si>
  <si>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</si>
  <si>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</si>
  <si>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</si>
  <si>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</si>
  <si>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</si>
  <si>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</si>
  <si>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</si>
  <si>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</si>
  <si>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</si>
  <si>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</si>
  <si>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</si>
  <si>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</si>
  <si>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</si>
  <si>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</si>
  <si>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</si>
  <si>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</si>
  <si>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</si>
  <si>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</si>
  <si>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</si>
  <si>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</si>
  <si>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</si>
  <si>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</si>
  <si>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</si>
  <si>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</si>
  <si>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</si>
  <si>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</si>
  <si>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</si>
  <si>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</si>
  <si>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</si>
  <si>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</si>
  <si>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</si>
  <si>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</si>
  <si>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</si>
  <si>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</si>
  <si>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</si>
  <si>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</si>
  <si>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</si>
  <si>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</si>
  <si>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</si>
  <si>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</si>
  <si>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</si>
  <si>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</si>
  <si>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</si>
  <si>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</si>
  <si>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</si>
  <si>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</si>
  <si>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</si>
  <si>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</si>
  <si>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</si>
  <si>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</si>
  <si>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</si>
  <si>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</si>
  <si>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</si>
  <si>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</si>
  <si>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</si>
  <si>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</si>
  <si>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</si>
  <si>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</si>
  <si>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</si>
  <si>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</si>
  <si>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</si>
  <si>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</si>
  <si>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</si>
  <si>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</si>
  <si>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</si>
  <si>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</si>
  <si>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</si>
  <si>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</si>
  <si>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</si>
  <si>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</si>
  <si>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</si>
  <si>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</si>
  <si>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</si>
  <si>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</si>
  <si>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</si>
  <si>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</si>
  <si>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</si>
  <si>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</si>
  <si>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</si>
  <si>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</si>
  <si>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</si>
  <si>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</si>
  <si>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</si>
  <si>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</si>
  <si>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</si>
  <si>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</si>
  <si>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</si>
  <si>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</si>
  <si>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</si>
  <si>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</si>
  <si>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</si>
  <si>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</si>
  <si>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</si>
  <si>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</si>
  <si>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</si>
  <si>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</si>
  <si>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</si>
  <si>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</si>
  <si>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</si>
  <si>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</si>
  <si>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</si>
  <si>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</si>
  <si>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</si>
  <si>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</si>
  <si>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</si>
  <si>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</si>
  <si>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</si>
  <si>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</si>
  <si>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</si>
  <si>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</si>
  <si>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</si>
  <si>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</si>
  <si>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</si>
  <si>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</si>
  <si>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</si>
  <si>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</si>
  <si>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</si>
  <si>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</si>
  <si>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</si>
  <si>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</si>
  <si>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</si>
  <si>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</si>
  <si>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</si>
  <si>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</si>
  <si>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</si>
  <si>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</si>
  <si>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</si>
  <si>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</si>
  <si>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</si>
  <si>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</si>
  <si>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</si>
  <si>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</si>
  <si>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</si>
  <si>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</si>
  <si>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</si>
  <si>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</si>
  <si>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</si>
  <si>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</si>
  <si>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</si>
  <si>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</si>
  <si>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</si>
  <si>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</si>
  <si>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</si>
  <si>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</si>
  <si>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</si>
  <si>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</si>
  <si>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</si>
  <si>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</si>
  <si>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</si>
  <si>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</si>
  <si>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</si>
  <si>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</si>
  <si>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</si>
  <si>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</si>
  <si>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</si>
  <si>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</si>
  <si>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</si>
  <si>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</si>
  <si>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</si>
  <si>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</si>
  <si>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</si>
  <si>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</si>
  <si>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</si>
  <si>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</si>
  <si>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</si>
  <si>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</si>
  <si>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</si>
  <si>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</si>
  <si>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</si>
  <si>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</si>
  <si>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</si>
  <si>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</si>
  <si>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</si>
  <si>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</si>
  <si>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</si>
  <si>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</si>
  <si>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</si>
  <si>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</si>
  <si>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</si>
  <si>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</si>
  <si>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</si>
  <si>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</si>
  <si>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</si>
  <si>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</si>
  <si>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</si>
  <si>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</si>
  <si>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</si>
  <si>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</si>
  <si>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</si>
  <si>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</si>
  <si>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</si>
  <si>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</si>
  <si>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</si>
  <si>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</si>
  <si>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</si>
  <si>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</si>
  <si>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</si>
  <si>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</si>
  <si>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</si>
  <si>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</si>
  <si>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</si>
  <si>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</si>
  <si>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</si>
  <si>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</si>
  <si>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</si>
  <si>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</si>
  <si>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</si>
  <si>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</si>
  <si>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</si>
  <si>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</si>
  <si>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</si>
  <si>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</si>
  <si>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</si>
  <si>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</si>
  <si>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</si>
  <si>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</si>
  <si>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</si>
  <si>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</si>
  <si>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</si>
  <si>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</si>
  <si>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</si>
  <si>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</si>
  <si>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</si>
  <si>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</si>
  <si>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</si>
  <si>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</si>
  <si>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</si>
  <si>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</si>
  <si>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</si>
  <si>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</si>
  <si>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</si>
  <si>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</si>
  <si>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</si>
  <si>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</si>
  <si>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</si>
  <si>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</si>
  <si>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</si>
  <si>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</si>
  <si>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</si>
  <si>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</si>
  <si>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</si>
  <si>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</si>
  <si>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</si>
  <si>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</si>
  <si>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</si>
  <si>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</si>
  <si>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</si>
  <si>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</si>
  <si>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</si>
  <si>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</si>
  <si>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</si>
  <si>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</si>
  <si>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</si>
  <si>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</si>
  <si>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</si>
  <si>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</si>
  <si>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</si>
  <si>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</si>
  <si>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</si>
  <si>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</si>
  <si>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</si>
  <si>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</si>
  <si>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</si>
  <si>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</si>
  <si>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</si>
  <si>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</si>
  <si>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</si>
  <si>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</si>
  <si>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</si>
  <si>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</si>
  <si>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</si>
  <si>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</si>
  <si>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</si>
  <si>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</si>
  <si>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</si>
  <si>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</si>
  <si>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</si>
  <si>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</si>
  <si>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</si>
  <si>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</si>
  <si>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</si>
  <si>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</si>
  <si>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</si>
  <si>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</si>
  <si>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</si>
  <si>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</si>
  <si>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</si>
  <si>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</si>
  <si>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</si>
  <si>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</si>
  <si>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</si>
  <si>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</si>
  <si>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</si>
  <si>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</si>
  <si>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</si>
  <si>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</si>
  <si>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</si>
  <si>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</si>
  <si>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</si>
  <si>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</si>
  <si>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</si>
  <si>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</si>
  <si>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</si>
  <si>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</si>
  <si>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</si>
  <si>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</si>
  <si>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</si>
  <si>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</si>
  <si>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</si>
  <si>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</si>
  <si>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</si>
  <si>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</si>
  <si>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</si>
  <si>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</si>
  <si>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</si>
  <si>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</si>
  <si>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</si>
  <si>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</si>
  <si>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</si>
  <si>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</si>
  <si>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</si>
  <si>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</si>
  <si>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</si>
  <si>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</si>
  <si>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</si>
  <si>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</si>
  <si>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</si>
  <si>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</si>
  <si>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</si>
  <si>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</si>
  <si>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</si>
  <si>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</si>
  <si>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</si>
  <si>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</si>
  <si>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</si>
  <si>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</si>
  <si>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</si>
  <si>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</si>
  <si>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</si>
  <si>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</si>
  <si>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</si>
  <si>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</si>
  <si>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</si>
  <si>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</si>
  <si>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</si>
  <si>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</si>
  <si>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</si>
  <si>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</si>
  <si>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</si>
  <si>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</si>
  <si>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</si>
  <si>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</si>
  <si>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</si>
  <si>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</si>
  <si>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</si>
  <si>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</si>
  <si>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</si>
  <si>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</si>
  <si>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</si>
  <si>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</si>
  <si>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</si>
  <si>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</si>
  <si>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</si>
  <si>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</si>
  <si>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</si>
  <si>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</si>
  <si>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</si>
  <si>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</si>
  <si>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</si>
  <si>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</si>
  <si>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</si>
  <si>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</si>
  <si>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</si>
  <si>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</si>
  <si>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</si>
  <si>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</si>
  <si>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</si>
  <si>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</si>
  <si>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</si>
  <si>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</si>
  <si>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</si>
  <si>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</si>
  <si>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</si>
  <si>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</si>
  <si>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</si>
  <si>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</si>
  <si>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</si>
  <si>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</si>
  <si>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</si>
  <si>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</si>
  <si>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</si>
  <si>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</si>
  <si>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</si>
  <si>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</si>
  <si>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</si>
  <si>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</si>
  <si>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</si>
  <si>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</si>
  <si>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</si>
  <si>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</si>
  <si>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</si>
  <si>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</si>
  <si>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</si>
  <si>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</si>
  <si>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</si>
  <si>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</si>
  <si>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</si>
  <si>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</si>
  <si>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</si>
  <si>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</si>
  <si>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</si>
  <si>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</si>
  <si>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</si>
  <si>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</si>
  <si>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</si>
  <si>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</si>
  <si>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</si>
  <si>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</si>
  <si>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</si>
  <si>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</si>
  <si>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</si>
  <si>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</si>
  <si>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</si>
  <si>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</si>
  <si>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</si>
  <si>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</si>
  <si>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</si>
  <si>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</si>
  <si>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</si>
  <si>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</si>
  <si>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</si>
  <si>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</si>
  <si>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</si>
  <si>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</si>
  <si>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</si>
  <si>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</si>
  <si>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</si>
  <si>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</si>
  <si>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</si>
  <si>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</si>
  <si>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</si>
  <si>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</si>
  <si>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</si>
  <si>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</si>
  <si>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</si>
  <si>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</si>
  <si>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</si>
  <si>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</si>
  <si>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</si>
  <si>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</si>
  <si>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</si>
  <si>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</si>
  <si>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</si>
  <si>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</si>
  <si>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</si>
  <si>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</si>
  <si>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</si>
  <si>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</si>
  <si>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</si>
  <si>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</si>
  <si>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</si>
  <si>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</si>
  <si>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</si>
  <si>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</si>
  <si>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</si>
  <si>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</si>
  <si>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</si>
  <si>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</si>
  <si>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</si>
  <si>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</si>
  <si>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</si>
  <si>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</si>
  <si>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</si>
  <si>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</si>
  <si>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</si>
  <si>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</si>
  <si>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</si>
  <si>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</si>
  <si>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</si>
  <si>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</si>
  <si>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</si>
  <si>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</si>
  <si>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</si>
  <si>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</si>
  <si>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</si>
  <si>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</si>
  <si>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</si>
  <si>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</si>
  <si>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</si>
  <si>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</si>
  <si>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</si>
  <si>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</si>
  <si>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</si>
  <si>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</si>
  <si>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</si>
  <si>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</si>
  <si>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</si>
  <si>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</si>
  <si>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</si>
  <si>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</si>
  <si>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</si>
  <si>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</si>
  <si>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</si>
  <si>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</si>
  <si>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</si>
  <si>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</si>
  <si>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</si>
  <si>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</si>
  <si>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</si>
  <si>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</si>
  <si>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</si>
  <si>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</si>
  <si>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</si>
  <si>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</si>
  <si>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</si>
  <si>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</si>
  <si>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</si>
  <si>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</si>
  <si>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</si>
  <si>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</si>
  <si>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</si>
  <si>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</si>
  <si>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</si>
  <si>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</si>
  <si>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</si>
  <si>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</si>
  <si>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</si>
  <si>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</si>
  <si>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</si>
  <si>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</si>
  <si>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</si>
  <si>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</si>
  <si>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</si>
  <si>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</si>
  <si>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</si>
  <si>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</si>
  <si>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</si>
  <si>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</si>
  <si>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</si>
  <si>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</si>
  <si>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</si>
  <si>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</si>
  <si>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</si>
  <si>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</si>
  <si>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</si>
  <si>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</si>
  <si>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</si>
  <si>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</si>
  <si>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</si>
  <si>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</si>
  <si>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</si>
  <si>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</si>
  <si>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</si>
  <si>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</si>
  <si>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</si>
  <si>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</si>
  <si>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</si>
  <si>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</si>
  <si>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</si>
  <si>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</si>
  <si>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</si>
  <si>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</si>
  <si>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</si>
  <si>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</si>
  <si>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</si>
  <si>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</si>
  <si>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</si>
  <si>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</si>
  <si>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</si>
  <si>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</si>
  <si>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</si>
  <si>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</si>
  <si>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</si>
  <si>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</si>
  <si>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</si>
  <si>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</si>
  <si>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</si>
  <si>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</si>
  <si>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</si>
  <si>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</si>
  <si>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</si>
  <si>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</si>
  <si>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</si>
  <si>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</si>
  <si>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</si>
  <si>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</si>
  <si>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</si>
  <si>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</si>
  <si>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</si>
  <si>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</si>
  <si>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</si>
  <si>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</si>
  <si>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</si>
  <si>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</si>
  <si>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</si>
  <si>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</si>
  <si>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</si>
  <si>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</si>
  <si>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</si>
  <si>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</si>
  <si>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</si>
  <si>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</si>
  <si>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</si>
  <si>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</si>
  <si>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</si>
  <si>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</si>
  <si>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</si>
  <si>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</si>
  <si>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</si>
  <si>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</si>
  <si>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</si>
  <si>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</si>
  <si>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</si>
  <si>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</si>
  <si>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</si>
  <si>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</si>
  <si>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</si>
  <si>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</si>
  <si>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</si>
  <si>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</si>
  <si>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</si>
  <si>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</si>
  <si>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</si>
  <si>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</si>
  <si>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</si>
  <si>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</si>
  <si>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</si>
  <si>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</si>
  <si>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</si>
  <si>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</si>
  <si>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</si>
  <si>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</si>
  <si>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</si>
  <si>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</si>
  <si>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</si>
  <si>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</si>
  <si>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</si>
  <si>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</si>
  <si>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</si>
  <si>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</si>
  <si>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</si>
  <si>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</si>
  <si>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</si>
  <si>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</si>
  <si>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</si>
  <si>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</si>
  <si>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</si>
  <si>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</si>
  <si>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</si>
  <si>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</si>
  <si>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</si>
  <si>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</si>
  <si>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</si>
  <si>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</si>
  <si>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</si>
  <si>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</si>
  <si>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</si>
  <si>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</si>
  <si>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</si>
  <si>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</si>
  <si>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</si>
  <si>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</si>
  <si>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</si>
  <si>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</si>
  <si>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</si>
  <si>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</si>
  <si>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</si>
  <si>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</si>
  <si>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</si>
  <si>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</si>
  <si>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</si>
  <si>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</si>
  <si>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</si>
  <si>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</si>
  <si>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</si>
  <si>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</si>
  <si>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</si>
  <si>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</si>
  <si>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</si>
  <si>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</si>
  <si>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</si>
  <si>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</si>
  <si>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</si>
  <si>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</si>
  <si>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</si>
  <si>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</si>
  <si>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</si>
  <si>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</si>
  <si>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</si>
  <si>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</si>
  <si>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</si>
  <si>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</si>
  <si>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</si>
  <si>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</si>
  <si>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</si>
  <si>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</si>
  <si>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</si>
  <si>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</si>
  <si>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</si>
  <si>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</si>
  <si>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</si>
  <si>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</si>
  <si>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</si>
  <si>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</si>
  <si>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</si>
  <si>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</si>
  <si>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</si>
  <si>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</si>
  <si>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</si>
  <si>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</si>
  <si>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</si>
  <si>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</si>
  <si>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</si>
  <si>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</si>
  <si>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</si>
  <si>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</si>
  <si>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</si>
  <si>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</si>
  <si>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</si>
  <si>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</si>
  <si>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</si>
  <si>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</si>
  <si>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</si>
  <si>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</si>
  <si>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</si>
  <si>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</si>
  <si>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</si>
  <si>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</si>
  <si>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</si>
  <si>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</si>
  <si>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</si>
  <si>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</si>
  <si>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</si>
  <si>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</si>
  <si>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</si>
  <si>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</si>
  <si>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</si>
  <si>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</si>
  <si>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</si>
  <si>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</si>
  <si>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</si>
  <si>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</si>
  <si>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</si>
  <si>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</si>
  <si>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</si>
  <si>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</si>
  <si>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</si>
  <si>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</si>
  <si>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</si>
  <si>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</si>
  <si>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</si>
  <si>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</si>
  <si>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</si>
  <si>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</si>
  <si>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</si>
  <si>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</si>
  <si>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</si>
  <si>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</si>
  <si>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</si>
  <si>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</si>
  <si>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</si>
  <si>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</si>
  <si>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</si>
  <si>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</si>
  <si>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</si>
  <si>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</si>
  <si>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</si>
  <si>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</si>
  <si>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</si>
  <si>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</si>
  <si>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</si>
  <si>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</si>
  <si>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</si>
  <si>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</si>
  <si>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</si>
  <si>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</si>
  <si>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</si>
  <si>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</si>
  <si>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</si>
  <si>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</si>
  <si>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</si>
  <si>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</si>
  <si>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</si>
  <si>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</si>
  <si>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</si>
  <si>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</si>
  <si>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</si>
  <si>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</si>
  <si>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</si>
  <si>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</si>
  <si>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</si>
  <si>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</si>
  <si>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</si>
  <si>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</si>
  <si>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</si>
  <si>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</si>
  <si>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</si>
  <si>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</si>
  <si>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</si>
  <si>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</si>
  <si>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</si>
  <si>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</si>
  <si>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</si>
  <si>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</si>
  <si>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</si>
  <si>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</si>
  <si>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</si>
  <si>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</si>
  <si>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</si>
  <si>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</si>
  <si>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</si>
  <si>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</si>
  <si>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</si>
  <si>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</si>
  <si>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</si>
  <si>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</si>
  <si>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</si>
  <si>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</si>
  <si>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</si>
  <si>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</si>
  <si>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</si>
  <si>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</si>
  <si>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</si>
  <si>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</si>
  <si>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</si>
  <si>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</si>
  <si>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</si>
  <si>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</si>
  <si>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</si>
  <si>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</si>
  <si>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</si>
  <si>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</si>
  <si>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</si>
  <si>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</si>
  <si>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</si>
  <si>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</si>
  <si>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</si>
  <si>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</si>
  <si>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</si>
  <si>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</si>
  <si>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</si>
  <si>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</si>
  <si>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</si>
  <si>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</si>
  <si>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</si>
  <si>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</si>
  <si>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</si>
  <si>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</si>
  <si>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</si>
  <si>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</si>
  <si>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</si>
  <si>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</si>
  <si>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</si>
  <si>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</si>
  <si>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</si>
  <si>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</si>
  <si>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</si>
  <si>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</si>
  <si>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</si>
  <si>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</si>
  <si>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</si>
  <si>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</si>
  <si>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</si>
  <si>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</si>
  <si>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</si>
  <si>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</si>
  <si>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</si>
  <si>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</si>
  <si>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</si>
  <si>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</si>
  <si>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</si>
  <si>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</si>
  <si>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</si>
  <si>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</si>
  <si>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</si>
  <si>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</si>
  <si>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</si>
  <si>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</si>
  <si>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</si>
  <si>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</si>
  <si>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</si>
  <si>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</si>
  <si>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</si>
  <si>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</si>
  <si>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</si>
  <si>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</si>
  <si>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</si>
  <si>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</si>
  <si>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</si>
  <si>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</si>
  <si>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</si>
  <si>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</si>
  <si>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</si>
  <si>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</si>
  <si>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</si>
  <si>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</si>
  <si>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</si>
  <si>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</si>
  <si>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</si>
  <si>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</si>
  <si>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</si>
  <si>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</si>
  <si>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</si>
  <si>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</si>
  <si>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</si>
  <si>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</si>
  <si>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</si>
  <si>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</si>
  <si>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</si>
  <si>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</si>
  <si>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</si>
  <si>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</si>
  <si>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</si>
  <si>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</si>
  <si>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</si>
  <si>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</si>
  <si>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</si>
  <si>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</si>
  <si>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</si>
  <si>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</si>
  <si>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</si>
  <si>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</si>
  <si>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</si>
  <si>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</si>
  <si>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</si>
  <si>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</si>
  <si>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</si>
  <si>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</si>
  <si>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</si>
  <si>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</si>
  <si>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</si>
  <si>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</si>
  <si>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</si>
  <si>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</si>
  <si>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</si>
  <si>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</si>
  <si>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</si>
  <si>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</si>
  <si>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</si>
  <si>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</si>
  <si>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</si>
  <si>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</si>
  <si>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</si>
  <si>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</si>
  <si>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</si>
  <si>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</si>
  <si>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</si>
  <si>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</si>
  <si>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</si>
  <si>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</si>
  <si>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</si>
  <si>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</si>
  <si>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</si>
  <si>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</si>
  <si>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</si>
  <si>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</si>
  <si>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</si>
  <si>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</si>
  <si>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</si>
  <si>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</si>
  <si>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</si>
  <si>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</si>
  <si>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</si>
  <si>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</si>
  <si>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</si>
  <si>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</si>
  <si>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</si>
  <si>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</si>
  <si>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</si>
  <si>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</si>
  <si>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</si>
  <si>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</si>
  <si>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</si>
  <si>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</si>
  <si>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</si>
  <si>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</si>
  <si>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</si>
  <si>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</si>
  <si>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</si>
  <si>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</si>
  <si>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</si>
  <si>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</si>
  <si>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</si>
  <si>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</si>
  <si>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</si>
  <si>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</si>
  <si>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</si>
  <si>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</si>
  <si>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</si>
  <si>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</si>
  <si>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</si>
  <si>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</si>
  <si>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</si>
  <si>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</si>
  <si>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</si>
  <si>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</si>
  <si>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</si>
  <si>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</si>
  <si>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</si>
  <si>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</si>
  <si>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</si>
  <si>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</si>
  <si>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</si>
  <si>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</si>
  <si>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</si>
  <si>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</si>
  <si>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</si>
  <si>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</si>
  <si>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</si>
  <si>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</si>
  <si>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</si>
  <si>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</si>
  <si>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</si>
  <si>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</si>
  <si>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</si>
  <si>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</si>
  <si>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</si>
  <si>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</si>
  <si>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</si>
  <si>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</si>
  <si>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</si>
  <si>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</si>
  <si>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</si>
  <si>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</si>
  <si>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</si>
  <si>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</si>
  <si>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</si>
  <si>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</si>
  <si>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</si>
  <si>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</si>
  <si>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</si>
  <si>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</si>
  <si>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</si>
  <si>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</si>
  <si>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</si>
  <si>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</si>
  <si>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</si>
  <si>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</si>
  <si>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</si>
  <si>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</si>
  <si>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</si>
  <si>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</si>
  <si>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</si>
  <si>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</si>
  <si>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</si>
  <si>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</si>
  <si>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</si>
  <si>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</si>
  <si>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</si>
  <si>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</si>
  <si>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</si>
  <si>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</si>
  <si>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</si>
  <si>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</si>
  <si>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</si>
  <si>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</si>
  <si>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</si>
  <si>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</si>
  <si>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</si>
  <si>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</si>
  <si>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</si>
  <si>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</si>
  <si>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</si>
  <si>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</si>
  <si>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</si>
  <si>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</si>
  <si>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</si>
  <si>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</si>
  <si>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</si>
  <si>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</si>
  <si>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</si>
  <si>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</si>
  <si>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</si>
  <si>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</si>
  <si>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</si>
  <si>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</si>
  <si>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</si>
  <si>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</si>
  <si>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</si>
  <si>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</si>
  <si>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</si>
  <si>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</si>
  <si>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</si>
  <si>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</si>
  <si>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</si>
  <si>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</si>
  <si>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</si>
  <si>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</si>
  <si>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</si>
  <si>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</si>
  <si>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</si>
  <si>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</si>
  <si>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</si>
  <si>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</si>
  <si>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</si>
  <si>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</si>
  <si>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</si>
  <si>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</si>
  <si>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</si>
  <si>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</si>
  <si>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</si>
  <si>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</si>
  <si>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</si>
  <si>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</si>
  <si>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</si>
  <si>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</si>
  <si>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</si>
  <si>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</si>
  <si>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</si>
  <si>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</si>
  <si>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</si>
  <si>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</si>
  <si>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</si>
  <si>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</si>
  <si>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</si>
  <si>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</si>
  <si>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</si>
  <si>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</si>
  <si>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</si>
  <si>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</si>
  <si>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</si>
  <si>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</si>
  <si>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</si>
  <si>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</si>
  <si>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</si>
  <si>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</si>
  <si>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</si>
  <si>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</si>
  <si>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</si>
  <si>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</si>
  <si>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</si>
  <si>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</si>
  <si>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</si>
  <si>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</si>
  <si>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</si>
  <si>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</si>
  <si>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</si>
  <si>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</si>
  <si>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</si>
  <si>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</si>
  <si>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</si>
  <si>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</si>
  <si>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</si>
  <si>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</si>
  <si>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</si>
  <si>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</si>
  <si>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</si>
  <si>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</si>
  <si>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</si>
  <si>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</si>
  <si>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</si>
  <si>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</si>
  <si>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</si>
  <si>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</si>
  <si>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</si>
  <si>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</si>
  <si>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</si>
  <si>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</si>
  <si>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</si>
  <si>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</si>
  <si>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</si>
  <si>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</si>
  <si>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</si>
  <si>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</si>
  <si>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</si>
  <si>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</si>
  <si>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</si>
  <si>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</si>
  <si>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</si>
  <si>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</si>
  <si>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</si>
  <si>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</si>
  <si>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</si>
  <si>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</si>
  <si>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</si>
  <si>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</si>
  <si>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</si>
  <si>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</si>
  <si>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</si>
  <si>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</si>
  <si>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</si>
  <si>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</si>
  <si>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</si>
  <si>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</si>
  <si>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</si>
  <si>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</si>
  <si>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</si>
  <si>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</si>
  <si>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</si>
  <si>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</si>
  <si>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</si>
  <si>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</si>
  <si>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</si>
  <si>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</si>
  <si>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</si>
  <si>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</si>
  <si>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</si>
  <si>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</si>
  <si>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</si>
  <si>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</si>
  <si>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</si>
  <si>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</si>
  <si>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</si>
  <si>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</si>
  <si>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</si>
  <si>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</si>
  <si>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</si>
  <si>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</si>
  <si>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</si>
  <si>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</si>
  <si>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</si>
  <si>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</si>
  <si>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</si>
  <si>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</si>
  <si>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</si>
  <si>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</si>
  <si>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</si>
  <si>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</si>
  <si>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</si>
  <si>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</si>
  <si>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</si>
  <si>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</si>
  <si>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</si>
  <si>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</si>
  <si>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</si>
  <si>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</si>
  <si>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</si>
  <si>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</si>
  <si>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</si>
  <si>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</si>
  <si>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</si>
  <si>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</si>
  <si>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</si>
  <si>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</si>
  <si>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</si>
  <si>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</si>
  <si>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</si>
  <si>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</si>
  <si>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</si>
  <si>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</si>
  <si>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</si>
  <si>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</si>
  <si>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</si>
  <si>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</si>
  <si>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</si>
  <si>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</si>
  <si>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</si>
  <si>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</si>
  <si>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</si>
  <si>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</si>
  <si>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</si>
  <si>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</si>
  <si>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</si>
  <si>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</si>
  <si>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</si>
  <si>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</si>
  <si>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</si>
  <si>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</si>
  <si>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</si>
  <si>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</si>
  <si>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</si>
  <si>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</si>
  <si>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</si>
  <si>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</si>
  <si>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</si>
  <si>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</si>
  <si>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</si>
  <si>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</si>
  <si>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</si>
  <si>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</si>
  <si>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</si>
  <si>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</si>
  <si>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</si>
  <si>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</si>
  <si>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</si>
  <si>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</si>
  <si>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</si>
  <si>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</si>
  <si>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</si>
  <si>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</si>
  <si>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</si>
  <si>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</si>
  <si>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</si>
  <si>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</si>
  <si>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</si>
  <si>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</si>
  <si>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</si>
  <si>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</si>
  <si>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</si>
  <si>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</si>
  <si>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</si>
  <si>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</si>
  <si>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</si>
  <si>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</si>
  <si>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</si>
  <si>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</si>
  <si>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</si>
  <si>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</si>
  <si>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</si>
  <si>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</si>
  <si>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</si>
  <si>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</si>
  <si>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</si>
  <si>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</si>
  <si>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</si>
  <si>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</si>
  <si>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</si>
  <si>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</si>
  <si>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</si>
  <si>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</si>
  <si>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</si>
  <si>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</si>
  <si>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</si>
  <si>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</si>
  <si>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</si>
  <si>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</si>
  <si>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</si>
  <si>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</si>
  <si>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</si>
  <si>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</si>
  <si>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</si>
  <si>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</si>
  <si>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</si>
  <si>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</si>
  <si>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</si>
  <si>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</si>
  <si>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</si>
  <si>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</si>
  <si>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</si>
  <si>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</si>
  <si>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</si>
  <si>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</si>
  <si>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</si>
  <si>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</si>
  <si>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</si>
  <si>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</si>
  <si>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</si>
  <si>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</si>
  <si>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</si>
  <si>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</si>
  <si>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</si>
  <si>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</si>
  <si>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</si>
  <si>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</si>
  <si>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</si>
  <si>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</si>
  <si>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</si>
  <si>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</si>
  <si>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</si>
  <si>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</si>
  <si>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</si>
  <si>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</si>
  <si>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</si>
  <si>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</si>
  <si>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</si>
  <si>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</si>
  <si>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</si>
  <si>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</si>
  <si>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</si>
  <si>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</si>
  <si>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</si>
  <si>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</si>
  <si>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</si>
  <si>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</si>
  <si>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</si>
  <si>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</si>
  <si>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</si>
  <si>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</si>
  <si>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</si>
  <si>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</si>
  <si>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</si>
  <si>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</si>
  <si>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</si>
  <si>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</si>
  <si>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</si>
  <si>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</si>
  <si>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</si>
  <si>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</si>
  <si>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</si>
  <si>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</si>
  <si>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</si>
  <si>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</si>
  <si>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</si>
  <si>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</si>
  <si>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</si>
  <si>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</si>
  <si>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</si>
  <si>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</si>
  <si>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</si>
  <si>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</si>
  <si>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</si>
  <si>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</si>
  <si>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</si>
  <si>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</si>
  <si>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</si>
  <si>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</si>
  <si>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</si>
  <si>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</si>
  <si>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</si>
  <si>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</si>
  <si>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</si>
  <si>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</si>
  <si>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</si>
  <si>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</si>
  <si>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</si>
  <si>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</si>
  <si>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</si>
  <si>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</si>
  <si>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</si>
  <si>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</si>
  <si>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</si>
  <si>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</si>
  <si>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</si>
  <si>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</si>
  <si>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</si>
  <si>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</si>
  <si>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</si>
  <si>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</si>
  <si>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</si>
  <si>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</si>
  <si>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</si>
  <si>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</si>
  <si>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</si>
  <si>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</si>
  <si>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</si>
  <si>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</si>
  <si>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</si>
  <si>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</si>
  <si>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</si>
  <si>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</si>
  <si>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</si>
  <si>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</si>
  <si>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</si>
  <si>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</si>
  <si>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</si>
  <si>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</si>
  <si>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</si>
  <si>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</si>
  <si>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</si>
  <si>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</si>
  <si>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</si>
  <si>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</si>
  <si>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</si>
  <si>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</si>
  <si>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</si>
  <si>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</si>
  <si>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</si>
  <si>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</si>
  <si>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</si>
  <si>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</si>
  <si>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</si>
  <si>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</si>
  <si>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</si>
  <si>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</si>
  <si>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</si>
  <si>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</si>
  <si>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</si>
  <si>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</si>
  <si>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</si>
  <si>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</si>
  <si>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</si>
  <si>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</si>
  <si>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</si>
  <si>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</si>
  <si>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</si>
  <si>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</si>
  <si>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</si>
  <si>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</si>
  <si>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</si>
  <si>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</si>
  <si>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</si>
  <si>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</si>
  <si>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</si>
  <si>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</si>
  <si>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</si>
  <si>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</si>
  <si>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</si>
  <si>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</si>
  <si>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</si>
  <si>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</si>
  <si>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</si>
  <si>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</si>
  <si>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</si>
  <si>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</si>
  <si>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</si>
  <si>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</si>
  <si>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</si>
  <si>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</si>
  <si>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</si>
  <si>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</si>
  <si>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</si>
  <si>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</si>
  <si>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</si>
  <si>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</si>
  <si>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</si>
  <si>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</si>
  <si>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</si>
  <si>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</si>
  <si>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</si>
  <si>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</si>
  <si>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</si>
  <si>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</si>
  <si>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</si>
  <si>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</si>
  <si>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</si>
  <si>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</si>
  <si>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</si>
  <si>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</si>
  <si>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</si>
  <si>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</si>
  <si>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</si>
  <si>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</si>
  <si>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</si>
  <si>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</si>
  <si>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</si>
  <si>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</si>
  <si>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</si>
  <si>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</si>
  <si>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</si>
  <si>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</si>
  <si>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</si>
  <si>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</si>
  <si>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</si>
  <si>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</si>
  <si>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</si>
  <si>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</si>
  <si>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</si>
  <si>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</si>
  <si>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</si>
  <si>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</si>
  <si>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</si>
  <si>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</si>
  <si>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</si>
  <si>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</si>
  <si>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</si>
  <si>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</si>
  <si>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</si>
  <si>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</si>
  <si>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</si>
  <si>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</si>
  <si>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</si>
  <si>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</si>
  <si>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</si>
  <si>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</si>
  <si>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</si>
  <si>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</si>
  <si>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</si>
  <si>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</si>
  <si>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</si>
  <si>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</si>
  <si>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</si>
  <si>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</si>
  <si>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</si>
  <si>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</si>
  <si>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</si>
  <si>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</si>
  <si>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</si>
  <si>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</si>
  <si>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</si>
  <si>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</si>
  <si>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</si>
  <si>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</si>
  <si>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</si>
  <si>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</si>
  <si>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</si>
  <si>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</si>
  <si>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</si>
  <si>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</si>
  <si>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</si>
  <si>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</si>
  <si>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</si>
  <si>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</si>
  <si>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</si>
  <si>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</si>
  <si>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</si>
  <si>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</si>
  <si>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</si>
  <si>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</si>
  <si>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</si>
  <si>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</si>
  <si>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</si>
  <si>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</si>
  <si>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</si>
  <si>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</si>
  <si>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</si>
  <si>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</si>
  <si>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</si>
  <si>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</si>
  <si>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</si>
  <si>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</si>
  <si>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</si>
  <si>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</si>
  <si>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</si>
  <si>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</si>
  <si>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</si>
  <si>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</si>
  <si>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</si>
  <si>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</si>
  <si>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</si>
  <si>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</si>
  <si>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</si>
  <si>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</si>
  <si>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</si>
  <si>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</si>
  <si>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</si>
  <si>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</si>
  <si>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</si>
  <si>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</si>
  <si>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</si>
  <si>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</si>
  <si>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</si>
  <si>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</si>
  <si>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</si>
  <si>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</si>
  <si>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</si>
  <si>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</si>
  <si>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</si>
  <si>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</si>
  <si>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</si>
  <si>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</si>
  <si>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</si>
  <si>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</si>
  <si>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</si>
  <si>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</si>
  <si>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</si>
  <si>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</si>
  <si>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</si>
  <si>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</si>
  <si>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</si>
  <si>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</si>
  <si>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</si>
  <si>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</si>
  <si>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</si>
  <si>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</si>
  <si>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</si>
  <si>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</si>
  <si>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</si>
  <si>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</si>
  <si>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</si>
  <si>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</si>
  <si>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</si>
  <si>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</si>
  <si>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</si>
  <si>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</si>
  <si>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</si>
  <si>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</si>
  <si>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</si>
  <si>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</si>
  <si>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</si>
  <si>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</si>
  <si>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</si>
  <si>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</si>
  <si>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</si>
  <si>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</si>
  <si>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</si>
  <si>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</si>
  <si>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</si>
  <si>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</si>
  <si>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</si>
  <si>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</si>
  <si>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</si>
  <si>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</si>
  <si>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</si>
  <si>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</si>
  <si>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</si>
  <si>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</si>
  <si>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</si>
  <si>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</si>
  <si>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</si>
  <si>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</si>
  <si>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</si>
  <si>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</si>
  <si>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</si>
  <si>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</si>
  <si>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</si>
  <si>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</si>
  <si>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</si>
  <si>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</si>
  <si>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</si>
  <si>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</si>
  <si>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</si>
  <si>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</si>
  <si>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</si>
  <si>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</si>
  <si>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</si>
  <si>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</si>
  <si>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</si>
  <si>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</si>
  <si>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</si>
  <si>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</si>
  <si>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</si>
  <si>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</si>
  <si>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</si>
  <si>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</si>
  <si>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</si>
  <si>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</si>
  <si>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</si>
  <si>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</si>
  <si>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</si>
  <si>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</si>
  <si>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</si>
  <si>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</si>
  <si>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</si>
  <si>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</si>
  <si>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</si>
  <si>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</si>
  <si>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</si>
  <si>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</si>
  <si>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</si>
  <si>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</si>
  <si>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</si>
  <si>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</si>
  <si>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</si>
  <si>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</si>
  <si>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</si>
  <si>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</si>
  <si>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</si>
  <si>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</si>
  <si>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</si>
  <si>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</si>
  <si>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</si>
  <si>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</si>
  <si>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</si>
  <si>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</si>
  <si>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</si>
  <si>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</si>
  <si>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</si>
  <si>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</si>
  <si>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</si>
  <si>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</si>
  <si>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</si>
  <si>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</si>
  <si>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</si>
  <si>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</si>
  <si>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</si>
  <si>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</si>
  <si>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</si>
  <si>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</si>
  <si>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</si>
  <si>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</si>
  <si>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</si>
  <si>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</si>
  <si>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</si>
  <si>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</si>
  <si>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</si>
  <si>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</si>
  <si>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</si>
  <si>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</si>
  <si>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</si>
  <si>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</si>
  <si>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</si>
  <si>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</si>
  <si>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</si>
  <si>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</si>
  <si>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</si>
  <si>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</si>
  <si>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</si>
  <si>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</si>
  <si>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</si>
  <si>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</si>
  <si>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</si>
  <si>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</si>
  <si>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</si>
  <si>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</si>
  <si>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</si>
  <si>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</si>
  <si>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</si>
  <si>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</si>
  <si>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</si>
  <si>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</si>
  <si>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</si>
  <si>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</si>
  <si>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</si>
  <si>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</si>
  <si>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</si>
  <si>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</si>
  <si>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</si>
  <si>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</si>
  <si>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</si>
  <si>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</si>
  <si>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</si>
  <si>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</si>
  <si>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</si>
  <si>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</si>
  <si>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</si>
  <si>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</si>
  <si>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</si>
  <si>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</si>
  <si>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</si>
  <si>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</si>
  <si>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</si>
  <si>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</si>
  <si>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</si>
  <si>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</si>
  <si>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</si>
  <si>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</si>
  <si>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</si>
  <si>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</si>
  <si>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</si>
  <si>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</si>
  <si>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</si>
  <si>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</si>
  <si>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</si>
  <si>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</si>
  <si>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</si>
  <si>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</si>
  <si>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</si>
  <si>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</si>
  <si>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</si>
  <si>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</si>
  <si>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</si>
  <si>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</si>
  <si>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</si>
  <si>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</si>
  <si>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</si>
  <si>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</si>
  <si>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</si>
  <si>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</si>
  <si>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</si>
  <si>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</si>
  <si>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</si>
  <si>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</si>
  <si>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</si>
  <si>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</si>
  <si>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</si>
  <si>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</si>
  <si>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</si>
  <si>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</si>
  <si>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</si>
  <si>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</si>
  <si>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</si>
  <si>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</si>
  <si>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</si>
  <si>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</si>
  <si>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</si>
  <si>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</si>
  <si>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</si>
  <si>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</si>
  <si>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</si>
  <si>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</si>
  <si>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</si>
  <si>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</si>
  <si>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</si>
  <si>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</si>
  <si>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</si>
  <si>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</si>
  <si>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</si>
  <si>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</si>
  <si>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</si>
  <si>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</si>
  <si>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</si>
  <si>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</si>
  <si>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</si>
  <si>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</si>
  <si>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</si>
  <si>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</si>
  <si>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</si>
  <si>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</si>
  <si>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</si>
  <si>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</si>
  <si>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</si>
  <si>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</si>
  <si>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</si>
  <si>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</si>
  <si>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</si>
  <si>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</si>
  <si>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</si>
  <si>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</si>
  <si>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</si>
  <si>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</si>
  <si>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</si>
  <si>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</si>
  <si>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</si>
  <si>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</si>
  <si>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</si>
  <si>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</si>
  <si>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</si>
  <si>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</si>
  <si>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</si>
  <si>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</si>
  <si>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</si>
  <si>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</si>
  <si>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</si>
  <si>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</si>
  <si>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</si>
  <si>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</si>
  <si>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</si>
  <si>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</si>
  <si>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</si>
  <si>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</si>
  <si>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</si>
  <si>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</si>
  <si>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</si>
  <si>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</si>
  <si>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</si>
  <si>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</si>
  <si>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</si>
  <si>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</si>
  <si>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</si>
  <si>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</si>
  <si>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</si>
  <si>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</si>
  <si>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</si>
  <si>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</si>
  <si>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</si>
  <si>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</si>
  <si>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</si>
  <si>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</si>
  <si>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</si>
  <si>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</si>
  <si>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</si>
  <si>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</si>
  <si>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</si>
  <si>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</si>
  <si>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</si>
  <si>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</si>
  <si>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</si>
  <si>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</si>
  <si>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</si>
  <si>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</si>
  <si>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</si>
  <si>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</si>
  <si>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</si>
  <si>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</si>
  <si>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</si>
  <si>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</si>
  <si>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</si>
  <si>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</si>
  <si>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</si>
  <si>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</si>
  <si>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</si>
  <si>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</si>
  <si>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</si>
  <si>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</si>
  <si>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</si>
  <si>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</si>
  <si>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</si>
  <si>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</si>
  <si>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</si>
  <si>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</si>
  <si>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</si>
  <si>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</si>
  <si>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</si>
  <si>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</si>
  <si>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</si>
  <si>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</si>
  <si>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</si>
  <si>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</si>
  <si>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</si>
  <si>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</si>
  <si>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</si>
  <si>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</si>
  <si>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</si>
  <si>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</si>
  <si>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</si>
  <si>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</si>
  <si>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</si>
  <si>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</si>
  <si>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</si>
  <si>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</si>
  <si>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</si>
  <si>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</si>
  <si>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</si>
  <si>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</si>
  <si>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</si>
  <si>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</si>
  <si>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</si>
  <si>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</si>
  <si>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</si>
  <si>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</si>
  <si>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</si>
  <si>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</si>
  <si>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</si>
  <si>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</si>
  <si>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</si>
  <si>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</si>
  <si>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</si>
  <si>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</si>
  <si>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</si>
  <si>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</si>
  <si>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</si>
  <si>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</si>
  <si>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</si>
  <si>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</si>
  <si>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</si>
  <si>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</si>
  <si>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</si>
  <si>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</si>
  <si>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</si>
  <si>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</si>
  <si>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</si>
  <si>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</si>
  <si>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</si>
  <si>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</si>
  <si>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</si>
  <si>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</si>
  <si>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</si>
  <si>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</si>
  <si>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</si>
  <si>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</si>
  <si>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</si>
  <si>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</si>
  <si>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</si>
  <si>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</si>
  <si>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</si>
  <si>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</si>
  <si>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</si>
  <si>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</si>
  <si>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</si>
  <si>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</si>
  <si>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</si>
  <si>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</si>
  <si>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</si>
  <si>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</si>
  <si>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</si>
  <si>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</si>
  <si>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</si>
  <si>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</si>
  <si>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</si>
  <si>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</si>
  <si>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</si>
  <si>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</si>
  <si>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</si>
  <si>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</si>
  <si>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</si>
  <si>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</si>
  <si>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</si>
  <si>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</si>
  <si>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</si>
  <si>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</si>
  <si>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</si>
  <si>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</si>
  <si>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</si>
  <si>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</si>
  <si>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</si>
  <si>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</si>
  <si>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</si>
  <si>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</si>
  <si>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</si>
  <si>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</si>
  <si>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</si>
  <si>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</si>
  <si>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</si>
  <si>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</si>
  <si>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</si>
  <si>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</si>
  <si>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</si>
  <si>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</si>
  <si>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</si>
  <si>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</si>
  <si>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</si>
  <si>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</si>
  <si>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</si>
  <si>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</si>
  <si>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</si>
  <si>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</si>
  <si>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</si>
  <si>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</si>
  <si>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</si>
  <si>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</si>
  <si>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</si>
  <si>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</si>
  <si>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</si>
  <si>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</si>
  <si>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</si>
  <si>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</si>
  <si>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</si>
  <si>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</si>
  <si>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</si>
  <si>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</si>
  <si>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</si>
  <si>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</si>
  <si>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</si>
  <si>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</si>
  <si>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</si>
  <si>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</si>
  <si>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</si>
  <si>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</si>
  <si>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</si>
  <si>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</si>
  <si>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</si>
  <si>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</si>
  <si>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</si>
  <si>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</si>
  <si>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</si>
  <si>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</si>
  <si>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</si>
  <si>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</si>
  <si>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</si>
  <si>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</si>
  <si>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</si>
  <si>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</si>
  <si>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</si>
  <si>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</si>
  <si>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</si>
  <si>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</si>
  <si>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</si>
  <si>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</si>
  <si>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</si>
  <si>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</si>
  <si>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</si>
  <si>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</si>
  <si>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</si>
  <si>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</si>
  <si>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</si>
  <si>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</si>
  <si>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</si>
  <si>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</si>
  <si>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</si>
  <si>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</si>
  <si>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</si>
  <si>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</si>
  <si>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</si>
  <si>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</si>
  <si>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</si>
  <si>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</si>
  <si>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</si>
  <si>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</si>
  <si>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</si>
  <si>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</si>
  <si>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</si>
  <si>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</si>
  <si>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</si>
  <si>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</si>
  <si>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</si>
  <si>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</si>
  <si>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</si>
  <si>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</si>
  <si>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</si>
  <si>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</si>
  <si>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</si>
  <si>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</si>
  <si>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</si>
  <si>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</si>
  <si>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</si>
  <si>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</si>
  <si>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</si>
  <si>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</si>
  <si>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</si>
  <si>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</si>
  <si>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</si>
  <si>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</si>
  <si>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</si>
  <si>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</si>
  <si>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</si>
  <si>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</si>
  <si>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</si>
  <si>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</si>
  <si>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</si>
  <si>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</si>
  <si>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</si>
  <si>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</si>
  <si>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</si>
  <si>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</si>
  <si>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</si>
  <si>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</si>
  <si>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</si>
  <si>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</si>
  <si>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</si>
  <si>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</si>
  <si>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</si>
  <si>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</si>
  <si>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</si>
  <si>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</si>
  <si>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</si>
  <si>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</si>
  <si>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</si>
  <si>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</si>
  <si>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</si>
  <si>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</si>
  <si>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</si>
  <si>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</si>
  <si>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</si>
  <si>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</si>
  <si>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</si>
  <si>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</si>
  <si>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</si>
  <si>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</si>
  <si>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</si>
  <si>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</si>
  <si>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</si>
  <si>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</si>
  <si>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</si>
  <si>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</si>
  <si>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</si>
  <si>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</si>
  <si>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</si>
  <si>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</si>
  <si>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</si>
  <si>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</si>
  <si>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</si>
  <si>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</si>
  <si>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</si>
  <si>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</si>
  <si>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</si>
  <si>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</si>
  <si>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</si>
  <si>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</si>
  <si>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</si>
  <si>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</si>
  <si>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</si>
  <si>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</si>
  <si>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</si>
  <si>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</si>
  <si>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</si>
  <si>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</si>
  <si>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</si>
  <si>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</si>
  <si>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</si>
  <si>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</si>
  <si>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</si>
  <si>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</si>
  <si>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</si>
  <si>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</si>
  <si>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</si>
  <si>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</si>
  <si>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</si>
  <si>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</si>
  <si>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</si>
  <si>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</si>
  <si>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</si>
  <si>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</si>
  <si>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</si>
  <si>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</si>
  <si>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</si>
  <si>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</si>
  <si>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</si>
  <si>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</si>
  <si>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</si>
  <si>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</si>
  <si>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</si>
  <si>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</si>
  <si>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</si>
  <si>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</si>
  <si>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</si>
  <si>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</si>
  <si>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</si>
  <si>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</si>
  <si>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</si>
  <si>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</si>
  <si>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</si>
  <si>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</si>
  <si>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</si>
  <si>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</si>
  <si>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</si>
  <si>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</si>
  <si>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</si>
  <si>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</si>
  <si>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</si>
  <si>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</si>
  <si>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</si>
  <si>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</si>
  <si>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</si>
  <si>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</si>
  <si>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</si>
  <si>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</si>
  <si>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</si>
  <si>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</si>
  <si>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</si>
  <si>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</si>
  <si>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</si>
  <si>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</si>
  <si>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</si>
  <si>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</si>
  <si>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</si>
  <si>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</si>
  <si>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</si>
  <si>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</si>
  <si>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</si>
  <si>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</si>
  <si>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</si>
  <si>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</si>
  <si>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</si>
  <si>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</si>
  <si>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</si>
  <si>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</si>
  <si>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</si>
  <si>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</si>
  <si>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</si>
  <si>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</si>
  <si>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</si>
  <si>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</si>
  <si>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</si>
  <si>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</si>
  <si>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</si>
  <si>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</si>
  <si>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</si>
  <si>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</si>
  <si>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</si>
  <si>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</si>
  <si>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</si>
  <si>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</si>
  <si>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</si>
  <si>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</si>
  <si>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</si>
  <si>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</si>
  <si>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</si>
  <si>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</si>
  <si>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</si>
  <si>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</si>
  <si>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</si>
  <si>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</si>
  <si>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</si>
  <si>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</si>
  <si>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</si>
  <si>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</si>
  <si>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</si>
  <si>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</si>
  <si>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</si>
  <si>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</si>
  <si>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</si>
  <si>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</si>
  <si>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</si>
  <si>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</si>
  <si>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</si>
  <si>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</si>
  <si>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</si>
  <si>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</si>
  <si>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</si>
  <si>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</si>
  <si>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</si>
  <si>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</si>
  <si>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</si>
  <si>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</si>
  <si>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</si>
  <si>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</si>
  <si>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</si>
  <si>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</si>
  <si>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</si>
  <si>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</si>
  <si>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</si>
  <si>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</si>
  <si>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</si>
  <si>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</si>
  <si>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</si>
  <si>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</si>
  <si>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</si>
  <si>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</si>
  <si>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</si>
  <si>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</si>
  <si>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</si>
  <si>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</si>
  <si>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</si>
  <si>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</si>
  <si>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</si>
  <si>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</si>
  <si>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</si>
  <si>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</si>
  <si>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</si>
  <si>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</si>
  <si>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</si>
  <si>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</si>
  <si>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</si>
  <si>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</si>
  <si>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</si>
  <si>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</si>
  <si>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</si>
  <si>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</si>
  <si>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</si>
  <si>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</si>
  <si>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</si>
  <si>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</si>
  <si>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</si>
  <si>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</si>
  <si>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</si>
  <si>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</si>
  <si>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</si>
  <si>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</si>
  <si>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</si>
  <si>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</si>
  <si>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</si>
  <si>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</si>
  <si>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</si>
  <si>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</si>
  <si>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</si>
  <si>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</si>
  <si>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</si>
  <si>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</si>
  <si>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</si>
  <si>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</si>
  <si>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</si>
  <si>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</si>
  <si>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</si>
  <si>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</si>
  <si>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</si>
  <si>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</si>
  <si>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</si>
  <si>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</si>
  <si>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</si>
  <si>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</si>
  <si>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</si>
  <si>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</si>
  <si>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</si>
  <si>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</si>
  <si>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</si>
  <si>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</si>
  <si>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</si>
  <si>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</si>
  <si>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</si>
  <si>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</si>
  <si>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</si>
  <si>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</si>
  <si>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</si>
  <si>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</si>
  <si>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</si>
  <si>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</si>
  <si>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</si>
  <si>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</si>
  <si>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</si>
  <si>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</si>
  <si>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</si>
  <si>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</si>
  <si>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</si>
  <si>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</si>
  <si>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</si>
  <si>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</si>
  <si>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</si>
  <si>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</si>
  <si>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</si>
  <si>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</si>
  <si>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</si>
  <si>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</si>
  <si>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</si>
  <si>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</si>
  <si>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</si>
  <si>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</si>
  <si>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</si>
  <si>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</si>
  <si>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</si>
  <si>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</si>
  <si>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</si>
  <si>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</si>
  <si>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</si>
  <si>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</si>
  <si>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</si>
  <si>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</si>
  <si>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</si>
  <si>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</si>
  <si>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</si>
  <si>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</si>
  <si>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</si>
  <si>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</si>
  <si>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</si>
  <si>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</si>
  <si>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</si>
  <si>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</si>
  <si>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</si>
  <si>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</si>
  <si>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</si>
  <si>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</si>
  <si>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</si>
  <si>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</si>
  <si>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</si>
  <si>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</si>
  <si>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</si>
  <si>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</si>
  <si>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</si>
  <si>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</si>
  <si>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</si>
  <si>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</si>
  <si>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</si>
  <si>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</si>
  <si>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</si>
  <si>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</si>
  <si>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</si>
  <si>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</si>
  <si>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</si>
  <si>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</si>
  <si>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</si>
  <si>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</si>
  <si>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</si>
  <si>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</si>
  <si>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</si>
  <si>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</si>
  <si>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</si>
  <si>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</si>
  <si>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</si>
  <si>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</si>
  <si>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</si>
  <si>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</si>
  <si>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</si>
  <si>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</si>
  <si>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</si>
  <si>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</si>
  <si>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</si>
  <si>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</si>
  <si>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</si>
  <si>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</si>
  <si>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</si>
  <si>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</si>
  <si>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</si>
  <si>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</si>
  <si>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</si>
  <si>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</si>
  <si>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</si>
  <si>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</si>
  <si>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</si>
  <si>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</si>
  <si>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</si>
  <si>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</si>
  <si>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</si>
  <si>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</si>
  <si>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</si>
  <si>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</si>
  <si>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</si>
  <si>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</si>
  <si>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</si>
  <si>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</si>
  <si>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</si>
  <si>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</si>
  <si>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</si>
  <si>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</si>
  <si>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</si>
  <si>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</si>
  <si>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</si>
  <si>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</si>
  <si>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</si>
  <si>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</si>
  <si>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</si>
  <si>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</si>
  <si>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</si>
  <si>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</si>
  <si>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</si>
  <si>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</si>
  <si>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</si>
  <si>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</si>
  <si>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</si>
  <si>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</si>
  <si>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</si>
  <si>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</si>
  <si>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</si>
  <si>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</si>
  <si>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</si>
  <si>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</si>
  <si>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</si>
  <si>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</si>
  <si>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</si>
  <si>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</si>
  <si>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</si>
  <si>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</si>
  <si>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</si>
  <si>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</si>
  <si>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</si>
  <si>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</si>
  <si>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</si>
  <si>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</si>
  <si>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</si>
  <si>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</si>
  <si>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</si>
  <si>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</si>
  <si>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</si>
  <si>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</si>
  <si>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</si>
  <si>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</si>
  <si>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</si>
  <si>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</si>
  <si>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</si>
  <si>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</si>
  <si>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</si>
  <si>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</si>
  <si>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</si>
  <si>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</si>
  <si>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</si>
  <si>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</si>
  <si>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</si>
  <si>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</si>
  <si>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</si>
  <si>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</si>
  <si>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</si>
  <si>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</si>
  <si>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</si>
  <si>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</si>
  <si>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</si>
  <si>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</si>
  <si>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</si>
  <si>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</si>
  <si>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</si>
  <si>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</si>
  <si>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</si>
  <si>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</si>
  <si>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</si>
  <si>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</si>
  <si>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</si>
  <si>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</si>
  <si>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</si>
  <si>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</si>
  <si>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</si>
  <si>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</si>
  <si>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</si>
  <si>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</si>
  <si>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</si>
  <si>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</si>
  <si>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</si>
  <si>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</si>
  <si>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</si>
  <si>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</si>
  <si>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</si>
  <si>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</si>
  <si>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</si>
  <si>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</si>
  <si>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</si>
  <si>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</si>
  <si>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</si>
  <si>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</si>
  <si>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</si>
  <si>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</si>
  <si>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</si>
  <si>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</si>
  <si>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</si>
  <si>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</si>
  <si>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</si>
  <si>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</si>
  <si>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</si>
  <si>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</si>
  <si>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</si>
  <si>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</si>
  <si>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</si>
  <si>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</si>
  <si>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</si>
  <si>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</si>
  <si>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</si>
  <si>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</si>
  <si>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</si>
  <si>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</si>
  <si>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</si>
  <si>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</si>
  <si>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</si>
  <si>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</si>
  <si>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</si>
  <si>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</si>
  <si>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</si>
  <si>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</si>
  <si>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</si>
  <si>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</si>
  <si>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</si>
  <si>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</si>
  <si>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</si>
  <si>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</si>
  <si>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</si>
  <si>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</si>
  <si>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</si>
  <si>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</si>
  <si>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</si>
  <si>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</si>
  <si>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</si>
  <si>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</si>
  <si>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</si>
  <si>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</si>
  <si>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</si>
  <si>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</si>
  <si>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</si>
  <si>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</si>
  <si>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</si>
  <si>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</si>
  <si>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</si>
  <si>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</si>
  <si>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</si>
  <si>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</si>
  <si>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</si>
  <si>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</si>
  <si>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</si>
  <si>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</si>
  <si>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</si>
  <si>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</si>
  <si>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</si>
  <si>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</si>
  <si>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</si>
  <si>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</si>
  <si>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</si>
  <si>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</si>
  <si>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</si>
  <si>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</si>
  <si>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</si>
  <si>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</si>
  <si>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</si>
  <si>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</si>
  <si>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</si>
  <si>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</si>
  <si>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</si>
  <si>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</si>
  <si>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</si>
  <si>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</si>
  <si>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</si>
  <si>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</si>
  <si>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</si>
  <si>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</si>
  <si>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</si>
  <si>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</si>
  <si>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</si>
  <si>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</si>
  <si>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</si>
  <si>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</si>
  <si>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</si>
  <si>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</si>
  <si>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</si>
  <si>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</si>
  <si>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</si>
  <si>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</si>
  <si>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</si>
  <si>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</si>
  <si>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</si>
  <si>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</si>
  <si>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</si>
  <si>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</si>
  <si>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</si>
  <si>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</si>
  <si>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</si>
  <si>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</si>
  <si>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</si>
  <si>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</si>
  <si>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</si>
  <si>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</si>
  <si>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</si>
  <si>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</si>
  <si>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</si>
  <si>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</si>
  <si>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</si>
  <si>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</si>
  <si>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</si>
  <si>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</si>
  <si>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</si>
  <si>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</si>
  <si>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</si>
  <si>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</si>
  <si>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</si>
  <si>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</si>
  <si>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</si>
  <si>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</si>
  <si>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</si>
  <si>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</si>
  <si>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</si>
  <si>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</si>
  <si>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</si>
  <si>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</si>
  <si>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</si>
  <si>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</si>
  <si>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</si>
  <si>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</si>
  <si>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</si>
  <si>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</si>
  <si>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</si>
  <si>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</si>
  <si>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</si>
  <si>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</si>
  <si>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</si>
  <si>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</si>
  <si>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</si>
  <si>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</si>
  <si>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</si>
  <si>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</si>
  <si>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</si>
  <si>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</si>
  <si>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</si>
  <si>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</si>
  <si>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</si>
  <si>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</si>
  <si>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</si>
  <si>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</si>
  <si>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</si>
  <si>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</si>
  <si>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</si>
  <si>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</si>
  <si>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</si>
  <si>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</si>
  <si>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</si>
  <si>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</si>
  <si>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</si>
  <si>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</si>
  <si>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</si>
  <si>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</si>
  <si>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</si>
  <si>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</si>
  <si>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</si>
  <si>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</si>
  <si>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</si>
  <si>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</si>
  <si>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</si>
  <si>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</si>
  <si>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</si>
  <si>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</si>
  <si>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</si>
  <si>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</si>
  <si>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</si>
  <si>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</si>
  <si>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</si>
  <si>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</si>
  <si>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</si>
  <si>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</si>
  <si>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</si>
  <si>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</si>
  <si>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</si>
  <si>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</si>
  <si>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</si>
  <si>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</si>
  <si>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</si>
  <si>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</si>
  <si>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</si>
  <si>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</si>
  <si>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</si>
  <si>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</si>
  <si>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</si>
  <si>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</si>
  <si>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</si>
  <si>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</si>
  <si>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</si>
  <si>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</si>
  <si>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</si>
  <si>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</si>
  <si>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</si>
  <si>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</si>
  <si>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</si>
  <si>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</si>
  <si>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</si>
  <si>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</si>
  <si>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</si>
  <si>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</si>
  <si>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</si>
  <si>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</si>
  <si>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</si>
  <si>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</si>
  <si>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</si>
  <si>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</si>
  <si>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</si>
  <si>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</si>
  <si>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</si>
  <si>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</si>
  <si>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</si>
  <si>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</si>
  <si>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</si>
  <si>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</si>
  <si>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</si>
  <si>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</si>
  <si>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</si>
  <si>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</si>
  <si>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</si>
  <si>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</si>
  <si>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</si>
  <si>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</si>
  <si>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</si>
  <si>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</si>
  <si>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</si>
  <si>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</si>
  <si>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</si>
  <si>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</si>
  <si>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</si>
  <si>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</si>
  <si>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</si>
  <si>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</si>
  <si>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</si>
  <si>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</si>
  <si>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</si>
  <si>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</si>
  <si>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</si>
  <si>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</si>
  <si>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</si>
  <si>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</si>
  <si>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</si>
  <si>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</si>
  <si>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</si>
  <si>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</si>
  <si>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</si>
  <si>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</si>
  <si>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</si>
  <si>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</si>
  <si>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</si>
  <si>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</si>
  <si>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</si>
  <si>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</si>
  <si>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</si>
  <si>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</si>
  <si>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</si>
  <si>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</si>
  <si>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</si>
  <si>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</si>
  <si>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</si>
  <si>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</si>
  <si>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</si>
  <si>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</si>
  <si>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</si>
  <si>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</si>
  <si>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</si>
  <si>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</si>
  <si>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</si>
  <si>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</si>
  <si>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</si>
  <si>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</si>
  <si>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</si>
  <si>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</si>
  <si>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</si>
  <si>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</si>
  <si>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</si>
  <si>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</si>
  <si>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</si>
  <si>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</si>
  <si>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</si>
  <si>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</si>
  <si>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</si>
  <si>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</si>
  <si>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</si>
  <si>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</si>
  <si>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</si>
  <si>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</si>
  <si>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</si>
  <si>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</si>
  <si>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</si>
  <si>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</si>
  <si>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</si>
  <si>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</si>
  <si>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</si>
  <si>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</si>
  <si>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</si>
  <si>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</si>
  <si>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</si>
  <si>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</si>
  <si>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</si>
  <si>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</si>
  <si>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</si>
  <si>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</si>
  <si>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</si>
  <si>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</si>
  <si>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</si>
  <si>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</si>
  <si>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</si>
  <si>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</si>
  <si>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</si>
  <si>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</si>
  <si>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</si>
  <si>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</si>
  <si>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</si>
  <si>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</si>
  <si>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</si>
  <si>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</si>
  <si>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</si>
  <si>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</si>
  <si>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</si>
  <si>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</si>
  <si>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</si>
  <si>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</si>
  <si>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</si>
  <si>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</si>
  <si>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</si>
  <si>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</si>
  <si>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</si>
  <si>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</si>
  <si>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</si>
  <si>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</si>
  <si>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</si>
  <si>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</si>
  <si>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</si>
  <si>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</si>
  <si>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</si>
  <si>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</si>
  <si>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</si>
  <si>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</si>
  <si>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</si>
  <si>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</si>
  <si>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</si>
  <si>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</si>
  <si>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</si>
  <si>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</si>
  <si>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</si>
  <si>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</si>
  <si>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</si>
  <si>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</si>
  <si>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</si>
  <si>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</si>
  <si>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</si>
  <si>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</si>
  <si>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</si>
  <si>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</si>
  <si>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</si>
  <si>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</si>
  <si>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</si>
  <si>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</si>
  <si>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</si>
  <si>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</si>
  <si>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</si>
  <si>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</si>
  <si>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</si>
  <si>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</si>
  <si>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</si>
  <si>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</si>
  <si>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</si>
  <si>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</si>
  <si>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</si>
  <si>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</si>
  <si>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</si>
  <si>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</si>
  <si>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</si>
  <si>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</si>
  <si>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</si>
  <si>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</si>
  <si>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</si>
  <si>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</si>
  <si>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</si>
  <si>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</si>
  <si>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</si>
  <si>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</si>
  <si>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</si>
  <si>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</si>
  <si>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</si>
  <si>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</si>
  <si>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</si>
  <si>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</si>
  <si>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</si>
  <si>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</si>
  <si>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</si>
  <si>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</si>
  <si>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</si>
  <si>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</si>
  <si>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</si>
  <si>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</si>
  <si>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</si>
  <si>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</si>
  <si>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</si>
  <si>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</si>
  <si>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</si>
  <si>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</si>
  <si>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</si>
  <si>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</si>
  <si>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</si>
  <si>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</si>
  <si>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</si>
  <si>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</si>
  <si>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</si>
  <si>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</si>
  <si>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</si>
  <si>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</si>
  <si>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</si>
  <si>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</si>
  <si>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</si>
  <si>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</si>
  <si>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</si>
  <si>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</si>
  <si>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</si>
  <si>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</si>
  <si>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</si>
  <si>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</si>
  <si>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</si>
  <si>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</si>
  <si>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</si>
  <si>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</si>
  <si>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</si>
  <si>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</si>
  <si>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</si>
  <si>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</si>
  <si>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</si>
  <si>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</si>
  <si>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</si>
  <si>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</si>
  <si>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</si>
  <si>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</si>
  <si>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</si>
  <si>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</si>
  <si>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</si>
  <si>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</si>
  <si>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</si>
  <si>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</si>
  <si>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</si>
  <si>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</si>
  <si>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</si>
  <si>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</si>
  <si>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</si>
  <si>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</si>
  <si>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</si>
  <si>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</si>
  <si>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</si>
  <si>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</si>
  <si>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</si>
  <si>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</si>
  <si>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</si>
  <si>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</si>
  <si>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</si>
  <si>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</si>
  <si>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</si>
  <si>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</si>
  <si>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</si>
  <si>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</si>
  <si>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</si>
  <si>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</si>
  <si>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</si>
  <si>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</si>
  <si>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</si>
  <si>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</si>
  <si>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</si>
  <si>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</si>
  <si>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</si>
  <si>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</si>
  <si>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</si>
  <si>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</si>
  <si>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</si>
  <si>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</si>
  <si>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</si>
  <si>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</si>
  <si>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</si>
  <si>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</si>
  <si>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</si>
  <si>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</si>
  <si>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</si>
  <si>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</si>
  <si>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</si>
  <si>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</si>
  <si>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</si>
  <si>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</si>
  <si>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</si>
  <si>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</si>
  <si>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</si>
  <si>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</si>
  <si>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</si>
  <si>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</si>
  <si>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</si>
  <si>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</si>
  <si>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</si>
  <si>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</si>
  <si>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</si>
  <si>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</si>
  <si>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</si>
  <si>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</si>
  <si>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</si>
  <si>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</si>
  <si>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</si>
  <si>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</si>
  <si>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</si>
  <si>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</si>
  <si>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</si>
  <si>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</si>
  <si>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</si>
  <si>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</si>
  <si>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</si>
  <si>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</si>
  <si>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</si>
  <si>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</si>
  <si>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</si>
  <si>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</si>
  <si>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</si>
  <si>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</si>
  <si>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</si>
  <si>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</si>
  <si>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</si>
  <si>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</si>
  <si>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</si>
  <si>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</si>
  <si>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</si>
  <si>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</si>
  <si>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</si>
  <si>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</si>
  <si>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</si>
  <si>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</si>
  <si>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</si>
  <si>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</si>
  <si>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</si>
  <si>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</si>
  <si>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</si>
  <si>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</si>
  <si>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</si>
  <si>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</si>
  <si>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</si>
  <si>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</si>
  <si>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</si>
  <si>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</si>
  <si>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</si>
  <si>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</si>
  <si>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</si>
  <si>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</si>
  <si>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</si>
  <si>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</si>
  <si>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</si>
  <si>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</si>
  <si>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</si>
  <si>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</si>
  <si>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</si>
  <si>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</si>
  <si>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</si>
  <si>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</si>
  <si>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</si>
  <si>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</si>
  <si>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</si>
  <si>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</si>
  <si>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</si>
  <si>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</si>
  <si>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</si>
  <si>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</si>
  <si>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</si>
  <si>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</si>
  <si>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</si>
  <si>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</si>
  <si>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</si>
  <si>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</si>
  <si>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</si>
  <si>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</si>
  <si>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</si>
  <si>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</si>
  <si>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</si>
  <si>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</si>
  <si>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</si>
  <si>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</si>
  <si>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</si>
  <si>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</si>
  <si>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</si>
  <si>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</si>
  <si>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</si>
  <si>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</si>
  <si>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</si>
  <si>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</si>
  <si>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</si>
  <si>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</si>
  <si>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</si>
  <si>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</si>
  <si>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</si>
  <si>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</si>
  <si>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</si>
  <si>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</si>
  <si>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</si>
  <si>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</si>
  <si>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</si>
  <si>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</si>
  <si>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</si>
  <si>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</si>
  <si>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</si>
  <si>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</si>
  <si>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</si>
  <si>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</si>
  <si>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</si>
  <si>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</si>
  <si>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</si>
  <si>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</si>
  <si>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</si>
  <si>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</si>
  <si>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</si>
  <si>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</si>
  <si>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</si>
  <si>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</si>
  <si>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</si>
  <si>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</si>
  <si>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</si>
  <si>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</si>
  <si>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</si>
  <si>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</si>
  <si>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</si>
  <si>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</si>
  <si>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</si>
  <si>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</si>
  <si>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</si>
  <si>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</si>
  <si>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</si>
  <si>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</si>
  <si>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</si>
  <si>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</si>
  <si>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</si>
  <si>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</si>
  <si>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</si>
  <si>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</si>
  <si>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</si>
  <si>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</si>
  <si>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</si>
  <si>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</si>
  <si>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</si>
  <si>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</si>
  <si>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</si>
  <si>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</si>
  <si>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</si>
  <si>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</si>
  <si>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</si>
  <si>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</si>
  <si>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</si>
  <si>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</si>
  <si>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</si>
  <si>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</si>
  <si>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</si>
  <si>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</si>
  <si>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</si>
  <si>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</si>
  <si>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</si>
  <si>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</si>
  <si>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</si>
  <si>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</si>
  <si>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</si>
  <si>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</si>
  <si>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</si>
  <si>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</si>
  <si>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</si>
  <si>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</si>
  <si>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</si>
  <si>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</si>
  <si>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</si>
  <si>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</si>
  <si>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</si>
  <si>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</si>
  <si>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</si>
  <si>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</si>
  <si>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</si>
  <si>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</si>
  <si>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</si>
  <si>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</si>
  <si>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</si>
  <si>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</si>
  <si>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</si>
  <si>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</si>
  <si>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</si>
  <si>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</si>
  <si>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</si>
  <si>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</si>
  <si>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</si>
  <si>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</si>
  <si>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</si>
  <si>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</si>
  <si>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</si>
  <si>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</si>
  <si>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</si>
  <si>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</si>
  <si>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</si>
  <si>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</si>
  <si>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</si>
  <si>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</si>
  <si>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</si>
  <si>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</si>
  <si>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</si>
  <si>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</si>
  <si>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</si>
  <si>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</si>
  <si>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</si>
  <si>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</si>
  <si>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</si>
  <si>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</si>
  <si>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</si>
  <si>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</si>
  <si>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</si>
  <si>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</si>
  <si>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</si>
  <si>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</si>
  <si>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</si>
  <si>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</si>
  <si>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</si>
  <si>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</si>
  <si>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</si>
  <si>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</si>
  <si>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</si>
  <si>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</si>
  <si>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</si>
  <si>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</si>
  <si>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</si>
  <si>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</si>
  <si>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</si>
  <si>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</si>
  <si>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</si>
  <si>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</si>
  <si>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</si>
  <si>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</si>
  <si>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</si>
  <si>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</si>
  <si>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</si>
  <si>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</si>
  <si>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</si>
  <si>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</si>
  <si>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</si>
  <si>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</si>
  <si>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</si>
  <si>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</si>
  <si>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</si>
  <si>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</si>
  <si>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</si>
  <si>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</si>
  <si>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</si>
  <si>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</si>
  <si>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</si>
  <si>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</si>
  <si>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</si>
  <si>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</si>
  <si>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</si>
  <si>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</si>
  <si>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</si>
  <si>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</si>
  <si>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</si>
  <si>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</si>
  <si>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</si>
  <si>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</si>
  <si>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</si>
  <si>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</si>
  <si>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</si>
  <si>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</si>
  <si>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</si>
  <si>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</si>
  <si>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</si>
  <si>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</si>
  <si>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</si>
  <si>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</si>
  <si>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</si>
  <si>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</si>
  <si>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</si>
  <si>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</si>
  <si>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</si>
  <si>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</si>
  <si>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</si>
  <si>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</si>
  <si>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</si>
  <si>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</si>
  <si>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</si>
  <si>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</si>
  <si>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</si>
  <si>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</si>
  <si>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</si>
  <si>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</si>
  <si>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</si>
  <si>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</si>
  <si>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</si>
  <si>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</si>
  <si>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</si>
  <si>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</si>
  <si>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</si>
  <si>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</si>
  <si>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</si>
  <si>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</si>
  <si>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</si>
  <si>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</si>
  <si>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</si>
  <si>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</si>
  <si>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</si>
  <si>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</si>
  <si>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</si>
  <si>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</si>
  <si>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</si>
  <si>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</si>
  <si>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</si>
  <si>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</si>
  <si>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</si>
  <si>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</si>
  <si>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</si>
  <si>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</si>
  <si>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</si>
  <si>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</si>
  <si>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</si>
  <si>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</si>
  <si>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</si>
  <si>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</si>
  <si>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</si>
  <si>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</si>
  <si>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</si>
  <si>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</si>
  <si>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</si>
  <si>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</si>
  <si>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</si>
  <si>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</si>
  <si>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</si>
  <si>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</si>
  <si>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</si>
  <si>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</si>
  <si>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</si>
  <si>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</si>
  <si>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</si>
  <si>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</si>
  <si>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</si>
  <si>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</si>
  <si>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</si>
  <si>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</si>
  <si>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</si>
  <si>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</si>
  <si>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</si>
  <si>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</si>
  <si>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</si>
  <si>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</si>
  <si>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</si>
  <si>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</si>
  <si>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</si>
  <si>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</si>
  <si>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</si>
  <si>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</si>
  <si>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</si>
  <si>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</si>
  <si>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</si>
  <si>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</si>
  <si>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</si>
  <si>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</si>
  <si>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</si>
  <si>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</si>
  <si>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</si>
  <si>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</si>
  <si>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</si>
  <si>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</si>
  <si>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</si>
  <si>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</si>
  <si>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</si>
  <si>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</si>
  <si>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</si>
  <si>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</si>
  <si>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</si>
  <si>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</si>
  <si>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</si>
  <si>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</si>
  <si>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</si>
  <si>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</si>
  <si>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</si>
  <si>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</si>
  <si>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</si>
  <si>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</si>
  <si>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</si>
  <si>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</si>
  <si>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</si>
  <si>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</si>
  <si>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</si>
  <si>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</si>
  <si>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</si>
  <si>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</si>
  <si>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</si>
  <si>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</si>
  <si>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</si>
  <si>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</si>
  <si>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</si>
  <si>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</si>
  <si>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</si>
  <si>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</si>
  <si>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</si>
  <si>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</si>
  <si>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</si>
  <si>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</si>
  <si>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</si>
  <si>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</si>
  <si>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</si>
  <si>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</si>
  <si>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</si>
  <si>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</si>
  <si>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</si>
  <si>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</si>
  <si>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</si>
  <si>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</si>
  <si>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</si>
  <si>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</si>
  <si>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</si>
  <si>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</si>
  <si>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</si>
  <si>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</si>
  <si>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</si>
  <si>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</si>
  <si>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</si>
  <si>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</si>
  <si>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</si>
  <si>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</si>
  <si>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</si>
  <si>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</si>
  <si>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</si>
  <si>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</si>
  <si>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</si>
  <si>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</si>
  <si>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</si>
  <si>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</si>
  <si>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</si>
  <si>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</si>
  <si>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</si>
  <si>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</si>
  <si>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</si>
  <si>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</si>
  <si>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</si>
  <si>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</si>
  <si>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</si>
  <si>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</si>
  <si>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</si>
  <si>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</si>
  <si>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</si>
  <si>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</si>
  <si>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</si>
  <si>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</si>
  <si>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</si>
  <si>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</si>
  <si>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</si>
  <si>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</si>
  <si>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</si>
  <si>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</si>
  <si>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</si>
  <si>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</si>
  <si>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</si>
  <si>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</si>
  <si>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</si>
  <si>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</si>
  <si>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</si>
  <si>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</si>
  <si>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</si>
  <si>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</si>
  <si>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</si>
  <si>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</si>
  <si>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</si>
  <si>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</si>
  <si>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</si>
  <si>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</si>
  <si>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</si>
  <si>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</si>
  <si>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</si>
  <si>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</si>
  <si>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</si>
  <si>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</si>
  <si>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</si>
  <si>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</si>
  <si>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</si>
  <si>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</si>
  <si>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</si>
  <si>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</si>
  <si>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</si>
  <si>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</si>
  <si>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</si>
  <si>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</si>
  <si>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</si>
  <si>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</si>
  <si>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</si>
  <si>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</si>
  <si>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</si>
  <si>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</si>
  <si>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</si>
  <si>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</si>
  <si>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</si>
  <si>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</si>
  <si>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</si>
  <si>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</si>
  <si>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</si>
  <si>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</si>
  <si>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</si>
  <si>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</si>
  <si>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</si>
  <si>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</si>
  <si>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</si>
  <si>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</si>
  <si>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</si>
  <si>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</si>
  <si>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</si>
  <si>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</si>
  <si>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</si>
  <si>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</si>
  <si>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</si>
  <si>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</si>
  <si>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</si>
  <si>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</si>
  <si>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</si>
  <si>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</si>
  <si>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</si>
  <si>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</si>
  <si>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</si>
  <si>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</si>
  <si>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</si>
  <si>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</si>
  <si>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</si>
  <si>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</si>
  <si>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</si>
  <si>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</si>
  <si>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</si>
  <si>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</si>
  <si>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</si>
  <si>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</si>
  <si>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</si>
  <si>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</si>
  <si>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</si>
  <si>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</si>
  <si>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</si>
  <si>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</si>
  <si>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</si>
  <si>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</si>
  <si>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</si>
  <si>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</si>
  <si>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</si>
  <si>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</si>
  <si>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</si>
  <si>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</si>
  <si>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</si>
  <si>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</si>
  <si>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</si>
  <si>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</si>
  <si>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</si>
  <si>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</si>
  <si>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</si>
  <si>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</si>
  <si>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</si>
  <si>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</si>
  <si>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</si>
  <si>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</si>
  <si>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</si>
  <si>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</si>
  <si>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</si>
  <si>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</si>
  <si>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</si>
  <si>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</si>
  <si>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</si>
  <si>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</si>
  <si>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</si>
  <si>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</si>
  <si>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</si>
  <si>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</si>
  <si>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</si>
  <si>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</si>
  <si>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</si>
  <si>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</si>
  <si>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</si>
  <si>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</si>
  <si>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</si>
  <si>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</si>
  <si>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</si>
  <si>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</si>
  <si>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</si>
  <si>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</si>
  <si>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</si>
  <si>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</si>
  <si>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</si>
  <si>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</si>
  <si>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</si>
  <si>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</si>
  <si>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</si>
  <si>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</si>
  <si>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</si>
  <si>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</si>
  <si>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</si>
  <si>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</si>
  <si>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</si>
  <si>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</si>
  <si>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</si>
  <si>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</si>
  <si>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</si>
  <si>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</si>
  <si>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</si>
  <si>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</si>
  <si>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</si>
  <si>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</si>
  <si>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</si>
  <si>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</si>
  <si>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</si>
  <si>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</si>
  <si>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</si>
  <si>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</si>
  <si>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</si>
  <si>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</si>
  <si>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</si>
  <si>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</si>
  <si>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</si>
  <si>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</si>
  <si>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</si>
  <si>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</si>
  <si>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</si>
  <si>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</si>
  <si>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</si>
  <si>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</si>
  <si>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</si>
  <si>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</si>
  <si>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</si>
  <si>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</si>
  <si>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</si>
  <si>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</si>
  <si>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</si>
  <si>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</si>
  <si>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</si>
  <si>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</si>
  <si>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</si>
  <si>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</si>
  <si>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</si>
  <si>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</si>
  <si>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</si>
  <si>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</si>
  <si>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</si>
  <si>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</si>
  <si>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</si>
  <si>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</si>
  <si>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</si>
  <si>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</si>
  <si>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</si>
  <si>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</si>
  <si>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</si>
  <si>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</si>
  <si>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</si>
  <si>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</si>
  <si>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</si>
  <si>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</si>
  <si>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</si>
  <si>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</si>
  <si>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</si>
  <si>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</si>
  <si>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</si>
  <si>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</si>
  <si>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</si>
  <si>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</si>
  <si>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</si>
  <si>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</si>
  <si>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</si>
  <si>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</si>
  <si>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</si>
  <si>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</si>
  <si>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</si>
  <si>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</si>
  <si>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</si>
  <si>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</si>
  <si>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</si>
  <si>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</si>
  <si>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</si>
  <si>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</si>
  <si>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</si>
  <si>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</si>
  <si>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</si>
  <si>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</si>
  <si>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</si>
  <si>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</si>
  <si>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</si>
  <si>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</si>
  <si>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</si>
  <si>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</si>
  <si>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</si>
  <si>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</si>
  <si>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</si>
  <si>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</si>
  <si>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</si>
  <si>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</si>
  <si>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</si>
  <si>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</si>
  <si>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</si>
  <si>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</si>
  <si>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</si>
  <si>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</si>
  <si>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</si>
  <si>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</si>
  <si>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</si>
  <si>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</si>
  <si>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</si>
  <si>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</si>
  <si>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</si>
  <si>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</si>
  <si>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</si>
  <si>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</si>
  <si>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</si>
  <si>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</si>
  <si>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</si>
  <si>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</si>
  <si>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</si>
  <si>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</si>
  <si>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</si>
  <si>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</si>
  <si>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</si>
  <si>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</si>
  <si>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</si>
  <si>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</si>
  <si>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</si>
  <si>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</si>
  <si>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</si>
  <si>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</si>
  <si>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</si>
  <si>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</si>
  <si>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</si>
  <si>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</si>
  <si>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</si>
  <si>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</si>
  <si>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</si>
  <si>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</si>
  <si>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</si>
  <si>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</si>
  <si>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</si>
  <si>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</si>
  <si>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</si>
  <si>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</si>
  <si>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</si>
  <si>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</si>
  <si>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</si>
  <si>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</si>
  <si>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</si>
  <si>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</si>
  <si>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</si>
  <si>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</si>
  <si>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</si>
  <si>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</si>
  <si>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</si>
  <si>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</si>
  <si>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</si>
  <si>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</si>
  <si>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</si>
  <si>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</si>
  <si>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</si>
  <si>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</si>
  <si>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</si>
  <si>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</si>
  <si>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</si>
  <si>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</si>
  <si>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</si>
  <si>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</si>
  <si>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</si>
  <si>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</si>
  <si>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</si>
  <si>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</si>
  <si>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</si>
  <si>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</si>
  <si>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</si>
  <si>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</si>
  <si>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</si>
  <si>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</si>
  <si>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</si>
  <si>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</si>
  <si>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</si>
  <si>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</si>
  <si>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</si>
  <si>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</si>
  <si>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</si>
  <si>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</si>
  <si>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</si>
  <si>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</si>
  <si>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</si>
  <si>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</si>
  <si>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</si>
  <si>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</si>
  <si>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</si>
  <si>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</si>
  <si>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</si>
  <si>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</si>
  <si>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</si>
  <si>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</si>
  <si>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</si>
  <si>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</si>
  <si>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</si>
  <si>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</si>
  <si>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</si>
  <si>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</si>
  <si>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</si>
  <si>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</si>
  <si>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</si>
  <si>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</si>
  <si>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</si>
  <si>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</si>
  <si>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</si>
  <si>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</si>
  <si>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</si>
  <si>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</si>
  <si>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</si>
  <si>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</si>
  <si>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</si>
  <si>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</si>
  <si>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</si>
  <si>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</si>
  <si>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</si>
  <si>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</si>
  <si>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</si>
  <si>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</si>
  <si>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</si>
  <si>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</si>
  <si>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</si>
  <si>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</si>
  <si>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</si>
  <si>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</si>
  <si>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</si>
  <si>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</si>
  <si>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</si>
  <si>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</si>
  <si>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</si>
  <si>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</si>
  <si>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</si>
  <si>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</si>
  <si>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</si>
  <si>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</si>
  <si>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</si>
  <si>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</si>
  <si>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</si>
  <si>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</si>
  <si>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</si>
  <si>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</si>
  <si>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</si>
  <si>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</si>
  <si>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</si>
  <si>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</si>
  <si>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</si>
  <si>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</si>
  <si>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</si>
  <si>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</si>
  <si>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</si>
  <si>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</si>
  <si>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</si>
  <si>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</si>
  <si>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</si>
  <si>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</si>
  <si>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</si>
  <si>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</si>
  <si>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</si>
  <si>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</si>
  <si>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</si>
  <si>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</si>
  <si>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</si>
  <si>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</si>
  <si>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</si>
  <si>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</si>
  <si>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</si>
  <si>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</si>
  <si>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</si>
  <si>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</si>
  <si>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</si>
  <si>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</si>
  <si>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</si>
  <si>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</si>
  <si>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</si>
  <si>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</si>
  <si>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</si>
  <si>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</si>
  <si>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</si>
  <si>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</si>
  <si>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</si>
  <si>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</si>
  <si>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</si>
  <si>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</si>
  <si>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</si>
  <si>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</si>
  <si>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</si>
  <si>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</si>
  <si>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</si>
  <si>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</si>
  <si>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</si>
  <si>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</si>
  <si>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</si>
  <si>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</si>
  <si>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</si>
  <si>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</si>
  <si>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</si>
  <si>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</si>
  <si>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</si>
  <si>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</si>
  <si>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</si>
  <si>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</si>
  <si>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</si>
  <si>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</si>
  <si>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</si>
  <si>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</si>
  <si>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</si>
  <si>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</si>
  <si>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</si>
  <si>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</si>
  <si>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</si>
  <si>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</si>
  <si>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</si>
  <si>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</si>
  <si>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</si>
  <si>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</si>
  <si>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</si>
  <si>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</si>
  <si>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</si>
  <si>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</si>
  <si>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</si>
  <si>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</si>
  <si>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</si>
  <si>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</si>
  <si>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</si>
  <si>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</si>
  <si>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</si>
  <si>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</si>
  <si>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</si>
  <si>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</si>
  <si>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</si>
  <si>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</si>
  <si>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</si>
  <si>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</si>
  <si>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</si>
  <si>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</si>
  <si>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</si>
  <si>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</si>
  <si>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</si>
  <si>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</si>
  <si>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</si>
  <si>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</si>
  <si>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</si>
  <si>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</si>
  <si>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</si>
  <si>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</si>
  <si>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</si>
  <si>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</si>
  <si>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</si>
  <si>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</si>
  <si>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</si>
  <si>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</si>
  <si>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</si>
  <si>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</si>
  <si>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</si>
  <si>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</si>
  <si>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</si>
  <si>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</si>
  <si>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</si>
  <si>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</si>
  <si>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</si>
  <si>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</si>
  <si>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</si>
  <si>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</si>
  <si>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</si>
  <si>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</si>
  <si>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</si>
  <si>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</si>
  <si>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</si>
  <si>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</si>
  <si>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</si>
  <si>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</si>
  <si>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</si>
  <si>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</si>
  <si>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</si>
  <si>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</si>
  <si>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</si>
  <si>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</si>
  <si>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</si>
  <si>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</si>
  <si>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</si>
  <si>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</si>
  <si>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</si>
  <si>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</si>
  <si>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</si>
  <si>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</si>
  <si>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</si>
  <si>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</si>
  <si>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</si>
  <si>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</si>
  <si>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</si>
  <si>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</si>
  <si>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</si>
  <si>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</si>
  <si>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</si>
  <si>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</si>
  <si>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</si>
  <si>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</si>
  <si>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</si>
  <si>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</si>
  <si>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</si>
  <si>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</si>
  <si>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</si>
  <si>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</si>
  <si>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</si>
  <si>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</si>
  <si>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</si>
  <si>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</si>
  <si>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</si>
  <si>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</si>
  <si>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</si>
  <si>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</si>
  <si>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</si>
  <si>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</si>
  <si>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</si>
  <si>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</si>
  <si>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</si>
  <si>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</si>
  <si>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</si>
  <si>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</si>
  <si>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</si>
  <si>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</si>
  <si>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</si>
  <si>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</si>
  <si>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</si>
  <si>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</si>
  <si>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</si>
  <si>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</si>
  <si>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</si>
  <si>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</si>
  <si>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</si>
  <si>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</si>
  <si>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</si>
  <si>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</si>
  <si>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</si>
  <si>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</si>
  <si>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</si>
  <si>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</si>
  <si>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</si>
  <si>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</si>
  <si>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</si>
  <si>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</si>
  <si>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</si>
  <si>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</si>
  <si>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</si>
  <si>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</si>
  <si>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</si>
  <si>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</si>
  <si>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</si>
  <si>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</si>
  <si>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</si>
  <si>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</si>
  <si>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</si>
  <si>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</si>
  <si>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</si>
  <si>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</si>
  <si>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</si>
  <si>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</si>
  <si>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</si>
  <si>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</si>
  <si>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</si>
  <si>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</si>
  <si>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</si>
  <si>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</si>
  <si>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</si>
  <si>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</si>
  <si>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</si>
  <si>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</si>
  <si>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</si>
  <si>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</si>
  <si>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</si>
  <si>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</si>
  <si>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</si>
  <si>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</si>
  <si>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</si>
  <si>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</si>
  <si>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</si>
  <si>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</si>
  <si>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</si>
  <si>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</si>
  <si>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</si>
  <si>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</si>
  <si>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</si>
  <si>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</si>
  <si>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</si>
  <si>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</si>
  <si>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</si>
  <si>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</si>
  <si>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</si>
  <si>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</si>
  <si>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</si>
  <si>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</si>
  <si>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</si>
  <si>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</si>
  <si>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</si>
  <si>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</si>
  <si>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</si>
  <si>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</si>
  <si>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</si>
  <si>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</si>
  <si>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</si>
  <si>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</si>
  <si>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</si>
  <si>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</si>
  <si>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</si>
  <si>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</si>
  <si>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</si>
  <si>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</si>
  <si>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</si>
  <si>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</si>
  <si>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</si>
  <si>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</si>
  <si>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</si>
  <si>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</si>
  <si>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</si>
  <si>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</si>
  <si>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</si>
  <si>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</si>
  <si>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</si>
  <si>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</si>
  <si>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</si>
  <si>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</si>
  <si>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</si>
  <si>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</si>
  <si>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</si>
  <si>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</si>
  <si>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</si>
  <si>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</si>
  <si>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</si>
  <si>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</si>
  <si>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</si>
  <si>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</si>
  <si>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</si>
  <si>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</si>
  <si>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</si>
  <si>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</si>
  <si>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</si>
  <si>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</si>
  <si>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</si>
  <si>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</si>
  <si>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</si>
  <si>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</si>
  <si>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</si>
  <si>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</si>
  <si>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</si>
  <si>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</si>
  <si>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</si>
  <si>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</si>
  <si>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</si>
  <si>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</si>
  <si>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</si>
  <si>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</si>
  <si>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</si>
  <si>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</si>
  <si>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</si>
  <si>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</si>
  <si>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</si>
  <si>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</si>
  <si>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</si>
  <si>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</si>
  <si>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</si>
  <si>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</si>
  <si>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</si>
  <si>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</si>
  <si>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</si>
  <si>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</si>
  <si>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</si>
  <si>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</si>
  <si>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</si>
  <si>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</si>
  <si>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</si>
  <si>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</si>
  <si>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</si>
  <si>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</si>
  <si>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</si>
  <si>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</si>
  <si>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</si>
  <si>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</si>
  <si>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</si>
  <si>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</si>
  <si>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</si>
  <si>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</si>
  <si>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</si>
  <si>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</si>
  <si>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</si>
  <si>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</si>
  <si>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</si>
  <si>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</si>
  <si>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</si>
  <si>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</si>
  <si>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</si>
  <si>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</si>
  <si>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</si>
  <si>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</si>
  <si>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</si>
  <si>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</si>
  <si>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</si>
  <si>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</si>
  <si>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</si>
  <si>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</si>
  <si>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</si>
  <si>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</si>
  <si>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</si>
  <si>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</si>
  <si>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</si>
  <si>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</si>
  <si>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</si>
  <si>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</si>
  <si>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</si>
  <si>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</si>
  <si>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</si>
  <si>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</si>
  <si>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</si>
  <si>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</si>
  <si>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</si>
  <si>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</si>
  <si>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</si>
  <si>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</si>
  <si>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</si>
  <si>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</si>
  <si>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</si>
  <si>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</si>
  <si>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</si>
  <si>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</si>
  <si>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</si>
  <si>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</si>
  <si>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</si>
  <si>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</si>
  <si>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</si>
  <si>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</si>
  <si>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</si>
  <si>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</si>
  <si>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</si>
  <si>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</si>
  <si>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</si>
  <si>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</si>
  <si>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</si>
  <si>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</si>
  <si>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</si>
  <si>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</si>
  <si>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</si>
  <si>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</si>
  <si>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</si>
  <si>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</si>
  <si>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</si>
  <si>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</si>
  <si>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</si>
  <si>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</si>
  <si>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</si>
  <si>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</si>
  <si>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</si>
  <si>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</si>
  <si>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</si>
  <si>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</si>
  <si>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</si>
  <si>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</si>
  <si>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</si>
  <si>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</si>
  <si>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</si>
  <si>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</si>
  <si>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</si>
  <si>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</si>
  <si>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</si>
  <si>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</si>
  <si>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</si>
  <si>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</si>
  <si>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</si>
  <si>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</si>
  <si>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</si>
  <si>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</si>
  <si>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</si>
  <si>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</si>
  <si>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</si>
  <si>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</si>
  <si>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</si>
  <si>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</si>
  <si>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</si>
  <si>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</si>
  <si>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</si>
  <si>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</si>
  <si>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</si>
  <si>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</si>
  <si>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</si>
  <si>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</si>
  <si>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</si>
  <si>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</si>
  <si>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</si>
  <si>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</si>
  <si>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</si>
  <si>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</si>
  <si>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</si>
  <si>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</si>
  <si>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</si>
  <si>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</si>
  <si>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</si>
  <si>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</si>
  <si>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</si>
  <si>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</si>
  <si>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</si>
  <si>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</si>
  <si>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</si>
  <si>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</si>
  <si>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</si>
  <si>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</si>
  <si>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</si>
  <si>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</si>
  <si>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</si>
  <si>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</si>
  <si>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</si>
  <si>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</si>
  <si>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</si>
  <si>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</si>
  <si>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</si>
  <si>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</si>
  <si>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</si>
  <si>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</si>
  <si>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</si>
  <si>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</si>
  <si>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</si>
  <si>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</si>
  <si>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</si>
  <si>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</si>
  <si>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</si>
  <si>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</si>
  <si>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</si>
  <si>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</si>
  <si>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</si>
  <si>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</si>
  <si>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</si>
  <si>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</si>
  <si>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</si>
  <si>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</si>
  <si>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</si>
  <si>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</si>
  <si>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</si>
  <si>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</si>
  <si>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</si>
  <si>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</si>
  <si>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</si>
  <si>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</si>
  <si>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</si>
  <si>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</si>
  <si>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</si>
  <si>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</si>
  <si>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</si>
  <si>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</si>
  <si>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</si>
  <si>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</si>
  <si>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</si>
  <si>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</si>
  <si>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</si>
  <si>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</si>
  <si>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</si>
  <si>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</si>
  <si>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</si>
  <si>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</si>
  <si>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</si>
  <si>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</si>
  <si>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</si>
  <si>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</si>
  <si>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</si>
  <si>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</si>
  <si>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</si>
  <si>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</si>
  <si>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</si>
  <si>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</si>
  <si>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</si>
  <si>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</si>
  <si>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</si>
  <si>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</si>
  <si>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</si>
  <si>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</si>
  <si>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</si>
  <si>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</si>
  <si>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</si>
  <si>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</si>
  <si>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</si>
  <si>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</si>
  <si>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</si>
  <si>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</si>
  <si>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</si>
  <si>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</si>
  <si>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</si>
  <si>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</si>
  <si>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</si>
  <si>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</si>
  <si>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</si>
  <si>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</si>
  <si>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</si>
  <si>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</si>
  <si>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</si>
  <si>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</si>
  <si>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</si>
  <si>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</si>
  <si>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</si>
  <si>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</si>
  <si>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</si>
  <si>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</si>
  <si>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</si>
  <si>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</si>
  <si>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</si>
  <si>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</si>
  <si>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</si>
  <si>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</si>
  <si>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</si>
  <si>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</si>
  <si>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</si>
  <si>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</si>
  <si>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</si>
  <si>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</si>
  <si>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</si>
  <si>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</si>
  <si>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</si>
  <si>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</si>
  <si>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</si>
  <si>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</si>
  <si>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</si>
  <si>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</si>
  <si>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</si>
  <si>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</si>
  <si>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</si>
  <si>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</si>
  <si>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</si>
  <si>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</si>
  <si>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</si>
  <si>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</si>
  <si>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</si>
  <si>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</si>
  <si>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</si>
  <si>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</si>
  <si>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</si>
  <si>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</si>
  <si>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</si>
  <si>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</si>
  <si>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</si>
  <si>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</si>
  <si>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</si>
  <si>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</si>
  <si>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</si>
  <si>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</si>
  <si>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</si>
  <si>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</si>
  <si>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</si>
  <si>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</si>
  <si>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</si>
  <si>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</si>
  <si>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</si>
  <si>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</si>
  <si>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</si>
  <si>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</si>
  <si>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</si>
  <si>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</si>
  <si>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</si>
  <si>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</si>
  <si>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</si>
  <si>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</si>
  <si>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</si>
  <si>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</si>
  <si>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</si>
  <si>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</si>
  <si>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</si>
  <si>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</si>
  <si>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</si>
  <si>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</si>
  <si>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</si>
  <si>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</si>
  <si>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</si>
  <si>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</si>
  <si>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</si>
  <si>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</si>
  <si>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</si>
  <si>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</si>
  <si>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</si>
  <si>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</si>
  <si>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</si>
  <si>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</si>
  <si>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</si>
  <si>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</si>
  <si>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</si>
  <si>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</si>
  <si>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</si>
  <si>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</si>
  <si>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</si>
  <si>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</si>
  <si>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</si>
  <si>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</si>
  <si>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</si>
  <si>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</si>
  <si>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</si>
  <si>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</si>
  <si>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</si>
  <si>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</si>
  <si>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</si>
  <si>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</si>
  <si>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</si>
  <si>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</si>
  <si>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</si>
  <si>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</si>
  <si>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</si>
  <si>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</si>
  <si>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</si>
  <si>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</si>
  <si>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</si>
  <si>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</si>
  <si>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</si>
  <si>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</si>
  <si>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</si>
  <si>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</si>
  <si>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</si>
  <si>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</si>
  <si>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</si>
  <si>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</si>
  <si>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</si>
  <si>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</si>
  <si>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</si>
  <si>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</si>
  <si>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</si>
  <si>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</si>
  <si>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</si>
  <si>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</si>
  <si>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</si>
  <si>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</si>
  <si>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</si>
  <si>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</si>
  <si>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</si>
  <si>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</si>
  <si>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</si>
  <si>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</si>
  <si>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</si>
  <si>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</si>
  <si>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</si>
  <si>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</si>
  <si>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</si>
  <si>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</si>
  <si>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</si>
  <si>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</si>
  <si>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</si>
  <si>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</si>
  <si>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</si>
  <si>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</si>
  <si>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</si>
  <si>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</si>
  <si>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</si>
  <si>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</si>
  <si>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</si>
  <si>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</si>
  <si>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</si>
  <si>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</si>
  <si>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</si>
  <si>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</si>
  <si>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</si>
  <si>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</si>
  <si>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</si>
  <si>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</si>
  <si>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</si>
  <si>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</si>
  <si>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</si>
  <si>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</si>
  <si>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</si>
  <si>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</si>
  <si>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</si>
  <si>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</si>
  <si>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</si>
  <si>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</si>
  <si>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</si>
  <si>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</si>
  <si>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</si>
  <si>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</si>
  <si>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</si>
  <si>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</si>
  <si>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</si>
  <si>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</si>
  <si>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</si>
  <si>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</si>
  <si>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</si>
  <si>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</si>
  <si>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</si>
  <si>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</si>
  <si>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</si>
  <si>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</si>
  <si>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</si>
  <si>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</si>
  <si>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</si>
  <si>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</si>
  <si>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</si>
  <si>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</si>
  <si>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</si>
  <si>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</si>
  <si>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</si>
  <si>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</si>
  <si>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</si>
  <si>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</si>
  <si>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</si>
  <si>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</si>
  <si>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</si>
  <si>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</si>
  <si>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</si>
  <si>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</si>
  <si>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</si>
  <si>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</si>
  <si>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</si>
  <si>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</si>
  <si>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</si>
  <si>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</si>
  <si>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</si>
  <si>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</si>
  <si>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</si>
  <si>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</si>
  <si>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</si>
  <si>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</si>
  <si>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</si>
  <si>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</si>
  <si>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</si>
  <si>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</si>
  <si>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</si>
  <si>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</si>
  <si>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</si>
  <si>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</si>
  <si>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</si>
  <si>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</si>
  <si>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</si>
  <si>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</si>
  <si>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</si>
  <si>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</si>
  <si>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</si>
  <si>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</si>
  <si>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</si>
  <si>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</si>
  <si>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</si>
  <si>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</si>
  <si>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</si>
  <si>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</si>
  <si>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</si>
  <si>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</si>
  <si>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</si>
  <si>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</si>
  <si>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</si>
  <si>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</si>
  <si>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</si>
  <si>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</si>
  <si>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</si>
  <si>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</si>
  <si>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</si>
  <si>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</si>
  <si>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</si>
  <si>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</si>
  <si>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</si>
  <si>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</si>
  <si>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</si>
  <si>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</si>
  <si>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</si>
  <si>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</si>
  <si>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</si>
  <si>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</si>
  <si>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</si>
  <si>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</si>
  <si>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</si>
  <si>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</si>
  <si>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</si>
  <si>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</si>
  <si>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</si>
  <si>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</si>
  <si>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</si>
  <si>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</si>
  <si>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</si>
  <si>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</si>
  <si>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</si>
  <si>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</si>
  <si>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</si>
  <si>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</si>
  <si>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</si>
  <si>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</si>
  <si>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</si>
  <si>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</si>
  <si>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</si>
  <si>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</si>
  <si>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</si>
  <si>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</si>
  <si>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</si>
  <si>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</si>
  <si>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</si>
  <si>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</si>
  <si>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</si>
  <si>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</si>
  <si>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</si>
  <si>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</si>
  <si>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</si>
  <si>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</si>
  <si>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</si>
  <si>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</si>
  <si>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</si>
  <si>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</si>
  <si>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</si>
  <si>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</si>
  <si>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</si>
  <si>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</si>
  <si>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</si>
  <si>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</si>
  <si>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</si>
  <si>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</si>
  <si>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</si>
  <si>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</si>
  <si>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</si>
  <si>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</si>
  <si>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</si>
  <si>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</si>
  <si>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</si>
  <si>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</si>
  <si>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</si>
  <si>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</si>
  <si>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</si>
  <si>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</si>
  <si>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</si>
  <si>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</si>
  <si>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</si>
  <si>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</si>
  <si>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</si>
  <si>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</si>
  <si>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</si>
  <si>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</si>
  <si>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</si>
  <si>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</si>
  <si>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</si>
  <si>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</si>
  <si>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</si>
  <si>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</si>
  <si>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</si>
  <si>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</si>
  <si>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</si>
  <si>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</si>
  <si>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</si>
  <si>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</si>
  <si>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</si>
  <si>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</si>
  <si>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</si>
  <si>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</si>
  <si>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</si>
  <si>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</si>
  <si>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</si>
  <si>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</si>
  <si>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</si>
  <si>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</si>
  <si>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</si>
  <si>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</si>
  <si>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</si>
  <si>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</si>
  <si>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</si>
  <si>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</si>
  <si>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</si>
  <si>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</si>
  <si>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</si>
  <si>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</si>
  <si>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</si>
  <si>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</si>
  <si>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</si>
  <si>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</si>
  <si>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</si>
  <si>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</si>
  <si>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</si>
  <si>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</si>
  <si>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</si>
  <si>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</si>
  <si>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</si>
  <si>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</si>
  <si>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</si>
  <si>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</si>
  <si>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</si>
  <si>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</si>
  <si>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</si>
  <si>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</si>
  <si>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</si>
  <si>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</si>
  <si>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</si>
  <si>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</si>
  <si>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</si>
  <si>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</si>
  <si>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</si>
  <si>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</si>
  <si>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</si>
  <si>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</si>
  <si>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</si>
  <si>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</si>
  <si>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</si>
  <si>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</si>
  <si>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</si>
  <si>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</si>
  <si>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</si>
  <si>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</si>
  <si>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</si>
  <si>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</si>
  <si>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</si>
  <si>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</si>
  <si>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</si>
  <si>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</si>
  <si>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</si>
  <si>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</si>
  <si>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</si>
  <si>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</si>
  <si>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</si>
  <si>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</si>
  <si>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</si>
  <si>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</si>
  <si>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</si>
  <si>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</si>
  <si>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</si>
  <si>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</si>
  <si>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</si>
  <si>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</si>
  <si>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</si>
  <si>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</si>
  <si>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</si>
  <si>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</si>
  <si>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</si>
  <si>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</si>
  <si>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</si>
  <si>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</si>
  <si>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</si>
  <si>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</si>
  <si>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</si>
  <si>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</si>
  <si>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</si>
  <si>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</si>
  <si>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</si>
  <si>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</si>
  <si>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</si>
  <si>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</si>
  <si>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</si>
  <si>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</si>
  <si>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</si>
  <si>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</si>
  <si>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</si>
  <si>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</si>
  <si>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</si>
  <si>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</si>
  <si>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</si>
  <si>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</si>
  <si>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</si>
  <si>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</si>
  <si>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</si>
  <si>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</si>
  <si>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</si>
  <si>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</si>
  <si>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</si>
  <si>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</si>
  <si>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</si>
  <si>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</si>
  <si>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</si>
  <si>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</si>
  <si>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</si>
  <si>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</si>
  <si>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</si>
  <si>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</si>
  <si>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</si>
  <si>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</si>
  <si>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</si>
  <si>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</si>
  <si>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</si>
  <si>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</si>
  <si>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</si>
  <si>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</si>
  <si>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</si>
  <si>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</si>
  <si>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</si>
  <si>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</si>
  <si>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</si>
  <si>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</si>
  <si>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</si>
  <si>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</si>
  <si>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</si>
  <si>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</si>
  <si>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</si>
  <si>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</si>
  <si>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</si>
  <si>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</si>
  <si>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</si>
  <si>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</si>
  <si>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</si>
  <si>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</si>
  <si>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</si>
  <si>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</si>
  <si>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</si>
  <si>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</si>
  <si>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</si>
  <si>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</si>
  <si>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</si>
  <si>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</si>
  <si>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</si>
  <si>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</si>
  <si>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</si>
  <si>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</si>
  <si>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</si>
  <si>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</si>
  <si>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</si>
  <si>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</si>
  <si>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</si>
  <si>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</si>
  <si>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</si>
  <si>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</si>
  <si>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</si>
  <si>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</si>
  <si>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</si>
  <si>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</si>
  <si>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</si>
  <si>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</si>
  <si>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</si>
  <si>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</si>
  <si>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</si>
  <si>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</si>
  <si>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</si>
  <si>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</si>
  <si>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</si>
  <si>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</si>
  <si>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</si>
  <si>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</si>
  <si>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</si>
  <si>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</si>
  <si>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</si>
  <si>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</si>
  <si>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</si>
  <si>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</si>
  <si>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</si>
  <si>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</si>
  <si>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</si>
  <si>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</si>
  <si>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</si>
  <si>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</si>
  <si>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</si>
  <si>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</si>
  <si>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</si>
  <si>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</si>
  <si>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</si>
  <si>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</si>
  <si>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</si>
  <si>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</si>
  <si>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</si>
  <si>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</si>
  <si>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</si>
  <si>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</si>
  <si>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</si>
  <si>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</si>
  <si>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</si>
  <si>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</si>
  <si>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</si>
  <si>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</si>
  <si>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</si>
  <si>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</si>
  <si>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</si>
  <si>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</si>
  <si>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</si>
  <si>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</si>
  <si>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</si>
  <si>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</si>
  <si>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</si>
  <si>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</si>
  <si>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</si>
  <si>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</si>
  <si>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</si>
  <si>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</si>
  <si>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</si>
  <si>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</si>
  <si>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</si>
  <si>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</si>
  <si>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</si>
  <si>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</si>
  <si>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</si>
  <si>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</si>
  <si>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</si>
  <si>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</si>
  <si>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</si>
  <si>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</si>
  <si>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</si>
  <si>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</si>
  <si>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</si>
  <si>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</si>
  <si>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</si>
  <si>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</si>
  <si>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</si>
  <si>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</si>
  <si>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</si>
  <si>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</si>
  <si>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</si>
  <si>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</si>
  <si>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</si>
  <si>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</si>
  <si>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</si>
  <si>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</si>
  <si>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</si>
  <si>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</si>
  <si>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</si>
  <si>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</si>
  <si>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</si>
  <si>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</si>
  <si>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</si>
  <si>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</si>
  <si>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</si>
  <si>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</si>
  <si>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</si>
  <si>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</si>
  <si>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</si>
  <si>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</si>
  <si>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</si>
  <si>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</si>
  <si>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</si>
  <si>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</si>
  <si>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</si>
  <si>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</si>
  <si>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</si>
  <si>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</si>
  <si>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</si>
  <si>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</si>
  <si>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</si>
  <si>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</si>
  <si>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</si>
  <si>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</si>
  <si>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</si>
  <si>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</si>
  <si>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</si>
  <si>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</si>
  <si>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</si>
  <si>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</si>
  <si>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</si>
  <si>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</si>
  <si>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</si>
  <si>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</si>
  <si>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</si>
  <si>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</si>
  <si>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</si>
  <si>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</si>
  <si>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</si>
  <si>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</si>
  <si>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</si>
  <si>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</si>
  <si>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</si>
  <si>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</si>
  <si>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</si>
  <si>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</si>
  <si>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</si>
  <si>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</si>
  <si>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</si>
  <si>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</si>
  <si>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</si>
  <si>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</si>
  <si>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</si>
  <si>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</si>
  <si>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</si>
  <si>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</si>
  <si>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</si>
  <si>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</si>
  <si>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</si>
  <si>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</si>
  <si>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</si>
  <si>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</si>
  <si>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</si>
  <si>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</si>
  <si>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</si>
  <si>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</si>
  <si>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</si>
  <si>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</si>
  <si>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</si>
  <si>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</si>
  <si>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</si>
  <si>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</si>
  <si>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</si>
  <si>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</si>
  <si>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</si>
  <si>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</si>
  <si>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</si>
  <si>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</si>
  <si>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</si>
  <si>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</si>
  <si>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</si>
  <si>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</si>
  <si>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</si>
  <si>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</si>
  <si>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</si>
  <si>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</si>
  <si>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</si>
  <si>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</si>
  <si>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</si>
  <si>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</si>
  <si>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</si>
  <si>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</si>
  <si>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</si>
  <si>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</si>
  <si>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</si>
  <si>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</si>
  <si>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</si>
  <si>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</si>
  <si>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</si>
  <si>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</si>
  <si>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</si>
  <si>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</si>
  <si>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</si>
  <si>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</si>
  <si>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</si>
  <si>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</si>
  <si>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</si>
  <si>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</si>
  <si>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</si>
  <si>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</si>
  <si>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</si>
  <si>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</si>
  <si>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</si>
  <si>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</si>
  <si>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</si>
  <si>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</si>
  <si>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</si>
  <si>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</si>
  <si>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</si>
  <si>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</si>
  <si>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</si>
  <si>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</si>
  <si>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</si>
  <si>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</si>
  <si>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</si>
  <si>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</si>
  <si>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</si>
  <si>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</si>
  <si>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</si>
  <si>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</si>
  <si>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</si>
  <si>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</si>
  <si>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</si>
  <si>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</si>
  <si>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</si>
  <si>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</si>
  <si>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</si>
  <si>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</si>
  <si>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</si>
  <si>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</si>
  <si>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</si>
  <si>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</si>
  <si>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</si>
  <si>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</si>
  <si>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</si>
  <si>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</si>
  <si>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</si>
  <si>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</si>
  <si>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</si>
  <si>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</si>
  <si>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</si>
  <si>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</si>
  <si>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</si>
  <si>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</si>
  <si>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</si>
  <si>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</si>
  <si>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</si>
  <si>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</si>
  <si>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</si>
  <si>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</si>
  <si>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</si>
  <si>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</si>
  <si>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</si>
  <si>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</si>
  <si>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</si>
  <si>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</si>
  <si>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</si>
  <si>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</si>
  <si>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</si>
  <si>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</si>
  <si>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</si>
  <si>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</si>
  <si>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</si>
  <si>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</si>
  <si>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</si>
  <si>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</si>
  <si>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</si>
  <si>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</si>
  <si>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</si>
  <si>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</si>
  <si>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</si>
  <si>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</si>
  <si>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</si>
  <si>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</si>
  <si>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</si>
  <si>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</si>
  <si>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</si>
  <si>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</si>
  <si>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</si>
  <si>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</si>
  <si>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</si>
  <si>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</si>
  <si>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</si>
  <si>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</si>
  <si>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</si>
  <si>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</si>
  <si>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</si>
  <si>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</si>
  <si>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</si>
  <si>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</si>
  <si>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</si>
  <si>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</si>
  <si>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</si>
  <si>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</si>
  <si>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</si>
  <si>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</si>
  <si>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</si>
  <si>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</si>
  <si>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</si>
  <si>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</si>
  <si>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</si>
  <si>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</si>
  <si>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</si>
  <si>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</si>
  <si>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</si>
  <si>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</si>
  <si>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</si>
  <si>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</si>
  <si>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</si>
  <si>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</si>
  <si>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</si>
  <si>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</si>
  <si>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</si>
  <si>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</si>
  <si>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</si>
  <si>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</si>
  <si>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</si>
  <si>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</si>
  <si>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</si>
  <si>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</si>
  <si>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</si>
  <si>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</si>
  <si>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</si>
  <si>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</si>
  <si>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</si>
  <si>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</si>
  <si>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</si>
  <si>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</si>
  <si>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</si>
  <si>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</si>
  <si>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</si>
  <si>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</si>
  <si>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</si>
  <si>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</si>
  <si>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</si>
  <si>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</si>
  <si>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</si>
  <si>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</si>
  <si>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</si>
  <si>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</si>
  <si>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</si>
  <si>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</si>
  <si>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</si>
  <si>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</si>
  <si>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</si>
  <si>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</si>
  <si>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</si>
  <si>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</si>
  <si>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</si>
  <si>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</si>
  <si>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</si>
  <si>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</si>
  <si>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</si>
  <si>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</si>
  <si>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</si>
  <si>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</si>
  <si>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</si>
  <si>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</si>
  <si>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</si>
  <si>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</si>
  <si>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</si>
  <si>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</si>
  <si>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</si>
  <si>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</si>
  <si>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</si>
  <si>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</si>
  <si>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</si>
  <si>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</si>
  <si>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</si>
  <si>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</si>
  <si>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</si>
  <si>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</si>
  <si>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</si>
  <si>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</si>
  <si>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</si>
  <si>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</si>
  <si>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</si>
  <si>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</si>
  <si>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</si>
  <si>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</si>
  <si>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</si>
  <si>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</si>
  <si>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</si>
  <si>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</si>
  <si>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</si>
  <si>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</si>
  <si>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</si>
  <si>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</si>
  <si>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</si>
  <si>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</si>
  <si>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</si>
  <si>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</si>
  <si>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</si>
  <si>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</si>
  <si>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</si>
  <si>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</si>
  <si>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</si>
  <si>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</si>
  <si>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</si>
  <si>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</si>
  <si>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</si>
  <si>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</si>
  <si>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</si>
  <si>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</si>
  <si>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</si>
  <si>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</si>
  <si>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</si>
  <si>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</si>
  <si>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</si>
  <si>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</si>
  <si>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</si>
  <si>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</si>
  <si>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</si>
  <si>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</si>
  <si>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</si>
  <si>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</si>
  <si>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</si>
  <si>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</si>
  <si>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</si>
  <si>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</si>
  <si>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</si>
  <si>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</si>
  <si>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</si>
  <si>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</si>
  <si>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</si>
  <si>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</si>
  <si>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</si>
  <si>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</si>
  <si>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</si>
  <si>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</si>
  <si>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</si>
  <si>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</si>
  <si>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</si>
  <si>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</si>
  <si>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</si>
  <si>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</si>
  <si>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</si>
  <si>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</si>
  <si>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</si>
  <si>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</si>
  <si>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</si>
  <si>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</si>
  <si>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</si>
  <si>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</si>
  <si>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</si>
  <si>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</si>
  <si>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</si>
  <si>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</si>
  <si>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</si>
  <si>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</si>
  <si>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</si>
  <si>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</si>
  <si>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</si>
  <si>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</si>
  <si>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</si>
  <si>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</si>
  <si>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</si>
  <si>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</si>
  <si>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</si>
  <si>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</si>
  <si>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</si>
  <si>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</si>
  <si>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</si>
  <si>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</si>
  <si>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</si>
  <si>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</si>
  <si>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</si>
  <si>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</si>
  <si>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</si>
  <si>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</si>
  <si>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</si>
  <si>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</si>
  <si>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</si>
  <si>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</si>
  <si>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</si>
  <si>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</si>
  <si>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</si>
  <si>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</si>
  <si>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</si>
  <si>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</si>
  <si>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</si>
  <si>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</si>
  <si>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</si>
  <si>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</si>
  <si>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</si>
  <si>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</si>
  <si>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</si>
  <si>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</si>
  <si>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</si>
  <si>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</si>
  <si>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</si>
  <si>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</si>
  <si>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</si>
  <si>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</si>
  <si>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</si>
  <si>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</si>
  <si>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</si>
  <si>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</si>
  <si>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</si>
  <si>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</si>
  <si>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</si>
  <si>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</si>
  <si>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</si>
  <si>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</si>
  <si>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</si>
  <si>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</si>
  <si>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</si>
  <si>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</si>
  <si>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</si>
  <si>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</si>
  <si>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</si>
  <si>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</si>
  <si>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</si>
  <si>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</si>
  <si>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</si>
  <si>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</si>
  <si>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</si>
  <si>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</si>
  <si>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</si>
  <si>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</si>
  <si>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</si>
  <si>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</si>
  <si>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</si>
  <si>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</si>
  <si>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</si>
  <si>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</si>
  <si>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</si>
  <si>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</si>
  <si>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</si>
  <si>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</si>
  <si>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</si>
  <si>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</si>
  <si>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</si>
  <si>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</si>
  <si>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</si>
  <si>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</si>
  <si>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</si>
  <si>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</si>
  <si>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</si>
  <si>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</si>
  <si>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</si>
  <si>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</si>
  <si>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</si>
  <si>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</si>
  <si>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</si>
  <si>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</si>
  <si>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</si>
  <si>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</si>
  <si>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</si>
  <si>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</si>
  <si>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</si>
  <si>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</si>
  <si>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</si>
  <si>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</si>
  <si>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</si>
  <si>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</si>
  <si>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</si>
  <si>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</si>
  <si>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</si>
  <si>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</si>
  <si>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</si>
  <si>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</si>
  <si>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</si>
  <si>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</si>
  <si>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</si>
  <si>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</si>
  <si>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</si>
  <si>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</si>
  <si>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</si>
  <si>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</si>
  <si>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</si>
  <si>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</si>
  <si>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</si>
  <si>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</si>
  <si>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</si>
  <si>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</si>
  <si>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</si>
  <si>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</si>
  <si>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</si>
  <si>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</si>
  <si>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</si>
  <si>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</si>
  <si>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</si>
  <si>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</si>
  <si>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</si>
  <si>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</si>
  <si>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</si>
  <si>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</si>
  <si>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</si>
  <si>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</si>
  <si>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</si>
  <si>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</si>
  <si>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</si>
  <si>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</si>
  <si>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</si>
  <si>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</si>
  <si>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</si>
  <si>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</si>
  <si>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</si>
  <si>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</si>
  <si>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</si>
  <si>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</si>
  <si>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</si>
  <si>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</si>
  <si>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</si>
  <si>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</si>
  <si>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</si>
  <si>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</si>
  <si>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</si>
  <si>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</si>
  <si>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</si>
  <si>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</si>
  <si>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</si>
  <si>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</si>
  <si>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</si>
  <si>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</si>
  <si>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</si>
  <si>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</si>
  <si>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</si>
  <si>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</si>
  <si>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</si>
  <si>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</si>
  <si>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</si>
  <si>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</si>
  <si>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</si>
  <si>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</si>
  <si>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</si>
  <si>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</si>
  <si>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</si>
  <si>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</si>
  <si>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</si>
  <si>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</si>
  <si>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</si>
  <si>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</si>
  <si>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</si>
  <si>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</si>
  <si>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</si>
  <si>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</si>
  <si>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</si>
  <si>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</si>
  <si>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</si>
  <si>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</si>
  <si>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</si>
  <si>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</si>
  <si>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</si>
  <si>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</si>
  <si>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</si>
  <si>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</si>
  <si>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</si>
  <si>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</si>
  <si>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</si>
  <si>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</si>
  <si>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</si>
  <si>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</si>
  <si>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</si>
  <si>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</si>
  <si>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</si>
  <si>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</si>
  <si>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</si>
  <si>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</si>
  <si>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</si>
  <si>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</si>
  <si>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</si>
  <si>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</si>
  <si>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</si>
  <si>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</si>
  <si>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</si>
  <si>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</si>
  <si>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</si>
  <si>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</si>
  <si>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</si>
  <si>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</si>
  <si>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</si>
  <si>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</si>
  <si>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</si>
  <si>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</si>
  <si>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</si>
  <si>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</si>
  <si>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</si>
  <si>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</si>
  <si>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</si>
  <si>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</si>
  <si>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</si>
  <si>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</si>
  <si>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</si>
  <si>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</si>
  <si>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</si>
  <si>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</si>
  <si>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</si>
  <si>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</si>
  <si>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</si>
  <si>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</si>
  <si>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</si>
  <si>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</si>
  <si>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</si>
  <si>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</si>
  <si>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</si>
  <si>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</si>
  <si>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</si>
  <si>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</si>
  <si>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</si>
  <si>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</si>
  <si>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</si>
  <si>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</si>
  <si>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</si>
  <si>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</si>
  <si>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</si>
  <si>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</si>
  <si>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</si>
  <si>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</si>
  <si>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</si>
  <si>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</si>
  <si>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</si>
  <si>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</si>
  <si>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</si>
  <si>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</si>
  <si>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</si>
  <si>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</si>
  <si>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</si>
  <si>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</si>
  <si>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</si>
  <si>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</si>
  <si>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</si>
  <si>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</si>
  <si>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</si>
  <si>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</si>
  <si>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</si>
  <si>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</si>
  <si>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</si>
  <si>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</si>
  <si>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</si>
  <si>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</si>
  <si>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</si>
  <si>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</si>
  <si>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</si>
  <si>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</si>
  <si>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</si>
  <si>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</si>
  <si>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</si>
  <si>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</si>
  <si>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</si>
  <si>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</si>
  <si>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</si>
  <si>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</si>
  <si>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</si>
  <si>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</si>
  <si>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</si>
  <si>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</si>
  <si>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</si>
  <si>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</si>
  <si>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</si>
  <si>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</si>
  <si>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</si>
  <si>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</si>
  <si>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</si>
  <si>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</si>
  <si>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</si>
  <si>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</si>
  <si>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</si>
  <si>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</si>
  <si>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</si>
  <si>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</si>
  <si>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</si>
  <si>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</si>
  <si>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</si>
  <si>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</si>
  <si>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</si>
  <si>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</si>
  <si>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</si>
  <si>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</si>
  <si>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</si>
  <si>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</si>
  <si>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</si>
  <si>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</si>
  <si>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</si>
  <si>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</si>
  <si>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</si>
  <si>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</si>
  <si>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</si>
  <si>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</si>
  <si>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</si>
  <si>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</si>
  <si>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</si>
  <si>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</si>
  <si>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</si>
  <si>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</si>
  <si>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</si>
  <si>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</si>
  <si>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</si>
  <si>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</si>
  <si>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</si>
  <si>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</si>
  <si>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</si>
  <si>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</si>
  <si>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</si>
  <si>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</si>
  <si>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</si>
  <si>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</si>
  <si>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</si>
  <si>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</si>
  <si>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</si>
  <si>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</si>
  <si>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</si>
  <si>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</si>
  <si>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</si>
  <si>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</si>
  <si>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</si>
  <si>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</si>
  <si>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</si>
  <si>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</si>
  <si>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</si>
  <si>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</si>
  <si>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</si>
  <si>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</si>
  <si>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</si>
  <si>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</si>
  <si>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</si>
  <si>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</si>
  <si>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</si>
  <si>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</si>
  <si>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</si>
  <si>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</si>
  <si>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</si>
  <si>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</si>
  <si>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</si>
  <si>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</si>
  <si>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</si>
  <si>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</si>
  <si>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</si>
  <si>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</si>
  <si>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</si>
  <si>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</si>
  <si>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</si>
  <si>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</si>
  <si>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</si>
  <si>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</si>
  <si>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</si>
  <si>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</si>
  <si>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</si>
  <si>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</si>
  <si>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</si>
  <si>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</si>
  <si>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</si>
  <si>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</si>
  <si>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</si>
  <si>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</si>
  <si>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</si>
  <si>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</si>
  <si>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</si>
  <si>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</si>
  <si>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</si>
  <si>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</si>
  <si>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</si>
  <si>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</si>
  <si>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</si>
  <si>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</si>
  <si>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</si>
  <si>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</si>
  <si>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</si>
  <si>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</si>
  <si>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</si>
  <si>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</si>
  <si>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</si>
  <si>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</si>
  <si>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</si>
  <si>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</si>
  <si>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</si>
  <si>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</si>
  <si>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</si>
  <si>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</si>
  <si>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</si>
  <si>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</si>
  <si>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</si>
  <si>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</si>
  <si>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</si>
  <si>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</si>
  <si>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</si>
  <si>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</si>
  <si>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</si>
  <si>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</si>
  <si>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</si>
  <si>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</si>
  <si>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</si>
  <si>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</si>
  <si>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</si>
  <si>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</si>
  <si>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</si>
  <si>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</si>
  <si>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</si>
  <si>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</si>
  <si>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</si>
  <si>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</si>
  <si>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</si>
  <si>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</si>
  <si>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</si>
  <si>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</si>
  <si>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</si>
  <si>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</si>
  <si>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</si>
  <si>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</si>
  <si>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</si>
  <si>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</si>
  <si>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</si>
  <si>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</si>
  <si>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</si>
  <si>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</si>
  <si>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</si>
  <si>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</si>
  <si>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</si>
  <si>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</si>
  <si>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</si>
  <si>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</si>
  <si>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</si>
  <si>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</si>
  <si>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</si>
  <si>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</si>
  <si>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</si>
  <si>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</si>
  <si>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</si>
  <si>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</si>
  <si>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</si>
  <si>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</si>
  <si>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</si>
  <si>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</si>
  <si>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</si>
  <si>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</si>
  <si>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</si>
  <si>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</si>
  <si>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</si>
  <si>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</si>
  <si>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</si>
  <si>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</si>
  <si>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</si>
  <si>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</si>
  <si>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</si>
  <si>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</si>
  <si>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</si>
  <si>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</si>
  <si>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</si>
  <si>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</si>
  <si>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</si>
  <si>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</si>
  <si>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</si>
  <si>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</si>
  <si>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</si>
  <si>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</si>
  <si>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</si>
  <si>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</si>
  <si>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</si>
  <si>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</si>
  <si>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</si>
  <si>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</si>
  <si>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</si>
  <si>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</si>
  <si>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</si>
  <si>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</si>
  <si>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</si>
  <si>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</si>
  <si>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</si>
  <si>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</si>
  <si>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</si>
  <si>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</si>
  <si>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</si>
  <si>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</si>
  <si>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</si>
  <si>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</si>
  <si>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</si>
  <si>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</si>
  <si>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</si>
  <si>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</si>
  <si>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</si>
  <si>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</si>
  <si>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</si>
  <si>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</si>
  <si>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</si>
  <si>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</si>
  <si>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</si>
  <si>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</si>
  <si>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</si>
  <si>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</si>
  <si>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</si>
  <si>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</si>
  <si>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</si>
  <si>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</si>
  <si>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</si>
  <si>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</si>
  <si>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</si>
  <si>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</si>
  <si>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</si>
  <si>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</si>
  <si>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</si>
  <si>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</si>
  <si>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</si>
  <si>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</si>
  <si>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</si>
  <si>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</si>
  <si>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</si>
  <si>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</si>
  <si>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</si>
  <si>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</si>
  <si>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</si>
  <si>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</si>
  <si>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</si>
  <si>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</si>
  <si>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</si>
  <si>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</si>
  <si>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</si>
  <si>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</si>
  <si>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</si>
  <si>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</si>
  <si>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</si>
  <si>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</si>
  <si>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</si>
  <si>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</si>
  <si>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</si>
  <si>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</si>
  <si>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</si>
  <si>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</si>
  <si>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</si>
  <si>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</si>
  <si>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</si>
  <si>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</si>
  <si>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</si>
  <si>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</si>
  <si>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</si>
  <si>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</si>
  <si>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</si>
  <si>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</si>
  <si>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</si>
  <si>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</si>
  <si>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</si>
  <si>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</si>
  <si>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</si>
  <si>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</si>
  <si>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</si>
  <si>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</si>
  <si>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</si>
  <si>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</si>
  <si>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</si>
  <si>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</si>
  <si>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</si>
  <si>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</si>
  <si>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</si>
  <si>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</si>
  <si>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</si>
  <si>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</si>
  <si>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</si>
  <si>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</si>
  <si>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</si>
  <si>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</si>
  <si>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</si>
  <si>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</si>
  <si>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</si>
  <si>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</si>
  <si>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</si>
  <si>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</si>
  <si>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</si>
  <si>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</si>
  <si>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</si>
  <si>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</si>
  <si>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</si>
  <si>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</si>
  <si>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</si>
  <si>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</si>
  <si>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</si>
  <si>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</si>
  <si>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</si>
  <si>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</si>
  <si>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</si>
  <si>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</si>
  <si>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</si>
  <si>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</si>
  <si>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</si>
  <si>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</si>
  <si>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</si>
  <si>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</si>
  <si>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</si>
  <si>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</si>
  <si>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</si>
  <si>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</si>
  <si>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</si>
  <si>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</si>
  <si>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</si>
  <si>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</si>
  <si>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</si>
  <si>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</si>
  <si>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</si>
  <si>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</si>
  <si>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</si>
  <si>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</si>
  <si>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</si>
  <si>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</si>
  <si>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</si>
  <si>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</si>
  <si>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</si>
  <si>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</si>
  <si>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</si>
  <si>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</si>
  <si>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</si>
  <si>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</si>
  <si>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</si>
  <si>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</si>
  <si>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</si>
  <si>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</si>
  <si>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</si>
  <si>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</si>
  <si>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</si>
  <si>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</si>
  <si>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</si>
  <si>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</si>
  <si>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</si>
  <si>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</si>
  <si>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</si>
  <si>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</si>
  <si>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</si>
  <si>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</si>
  <si>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</si>
  <si>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</si>
  <si>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</si>
  <si>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</si>
  <si>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</si>
  <si>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</si>
  <si>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</si>
  <si>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</si>
  <si>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</si>
  <si>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</si>
  <si>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</si>
  <si>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</si>
  <si>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</si>
  <si>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</si>
  <si>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</si>
  <si>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</si>
  <si>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</si>
  <si>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</si>
  <si>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</si>
  <si>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</si>
  <si>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</si>
  <si>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</si>
  <si>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</si>
  <si>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</si>
  <si>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</si>
  <si>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</si>
  <si>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</si>
  <si>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</si>
  <si>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</si>
  <si>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</si>
  <si>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</si>
  <si>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</si>
  <si>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</si>
  <si>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</si>
  <si>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</si>
  <si>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</si>
  <si>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</si>
  <si>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</si>
  <si>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</si>
  <si>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</si>
  <si>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</si>
  <si>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</si>
  <si>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</si>
  <si>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</si>
  <si>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</si>
  <si>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</si>
  <si>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</si>
  <si>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</si>
  <si>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</si>
  <si>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</si>
  <si>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</si>
  <si>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</si>
  <si>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</si>
  <si>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</si>
  <si>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</si>
  <si>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</si>
  <si>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</si>
  <si>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</si>
  <si>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</si>
  <si>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</si>
  <si>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</si>
  <si>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</si>
  <si>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</si>
  <si>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</si>
  <si>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</si>
  <si>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</si>
  <si>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</si>
  <si>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</si>
  <si>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</si>
  <si>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</si>
  <si>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</si>
  <si>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</si>
  <si>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</si>
  <si>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</si>
  <si>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</si>
  <si>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</si>
  <si>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</si>
  <si>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</si>
  <si>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</si>
  <si>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</si>
  <si>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</si>
  <si>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</si>
  <si>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</si>
  <si>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</si>
  <si>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</si>
  <si>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</si>
  <si>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</si>
  <si>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</si>
  <si>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</si>
  <si>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</si>
  <si>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</si>
  <si>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</si>
  <si>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</si>
  <si>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</si>
  <si>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</si>
  <si>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</si>
  <si>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</si>
  <si>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</si>
  <si>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</si>
  <si>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</si>
  <si>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</si>
  <si>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</si>
  <si>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</si>
  <si>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</si>
  <si>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</si>
  <si>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</si>
  <si>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</si>
  <si>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</si>
  <si>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</si>
  <si>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</si>
  <si>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</si>
  <si>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</si>
  <si>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</si>
  <si>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</si>
  <si>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</si>
  <si>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</si>
  <si>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</si>
  <si>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</si>
  <si>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</si>
  <si>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</si>
  <si>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</si>
  <si>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</si>
  <si>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</si>
  <si>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</si>
  <si>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</si>
  <si>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</si>
  <si>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</si>
  <si>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</si>
  <si>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</si>
  <si>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</si>
  <si>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</si>
  <si>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</si>
  <si>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</si>
  <si>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</si>
  <si>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</si>
  <si>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</si>
  <si>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</si>
  <si>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</si>
  <si>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</si>
  <si>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</si>
  <si>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</si>
  <si>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</si>
  <si>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</si>
  <si>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</si>
  <si>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</si>
  <si>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</si>
  <si>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</si>
  <si>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</si>
  <si>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</si>
  <si>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</si>
  <si>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</si>
  <si>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</si>
  <si>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</si>
  <si>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</si>
  <si>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</si>
  <si>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</si>
  <si>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</si>
  <si>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</si>
  <si>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</si>
  <si>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</si>
  <si>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</si>
  <si>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</si>
  <si>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</si>
  <si>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</si>
  <si>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</si>
  <si>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</si>
  <si>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</si>
  <si>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</si>
  <si>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</si>
  <si>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</si>
  <si>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</si>
  <si>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</si>
  <si>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</si>
  <si>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</si>
  <si>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</si>
  <si>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</si>
  <si>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</si>
  <si>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</si>
  <si>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</si>
  <si>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</si>
  <si>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</si>
  <si>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</si>
  <si>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</si>
  <si>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</si>
  <si>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</si>
  <si>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</si>
  <si>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</si>
  <si>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</si>
  <si>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</si>
  <si>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</si>
  <si>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</si>
  <si>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</si>
  <si>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</si>
  <si>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</si>
  <si>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</si>
  <si>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</si>
  <si>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</si>
  <si>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</si>
  <si>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</si>
  <si>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</si>
  <si>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</si>
  <si>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</si>
  <si>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</si>
  <si>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</si>
  <si>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</si>
  <si>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</si>
  <si>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</si>
  <si>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</si>
  <si>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</si>
  <si>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</si>
  <si>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</si>
  <si>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</si>
  <si>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</si>
  <si>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</si>
  <si>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</si>
  <si>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</si>
  <si>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</si>
  <si>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</si>
  <si>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</si>
  <si>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</si>
  <si>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</si>
  <si>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</si>
  <si>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</si>
  <si>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</si>
  <si>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</si>
  <si>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</si>
  <si>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</si>
  <si>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</si>
  <si>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</si>
  <si>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</si>
  <si>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</si>
  <si>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</si>
  <si>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</si>
  <si>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</si>
  <si>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</si>
  <si>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</si>
  <si>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</si>
  <si>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</si>
  <si>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</si>
  <si>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</si>
  <si>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</si>
  <si>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</si>
  <si>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</si>
  <si>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</si>
  <si>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</si>
  <si>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</si>
  <si>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</si>
  <si>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</si>
  <si>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</si>
  <si>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</si>
  <si>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</si>
  <si>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</si>
  <si>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</si>
  <si>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</si>
  <si>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</si>
  <si>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</si>
  <si>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</si>
  <si>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</si>
  <si>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</si>
  <si>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</si>
  <si>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</si>
  <si>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</si>
  <si>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</si>
  <si>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</si>
  <si>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</si>
  <si>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</si>
  <si>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</si>
  <si>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</si>
  <si>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</si>
  <si>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</si>
  <si>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</si>
  <si>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</si>
  <si>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</si>
  <si>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</si>
  <si>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</si>
  <si>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</si>
  <si>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</si>
  <si>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</si>
  <si>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</si>
  <si>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</si>
  <si>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</si>
  <si>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</si>
  <si>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</si>
  <si>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</si>
  <si>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</si>
  <si>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</si>
  <si>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</si>
  <si>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</si>
  <si>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</si>
  <si>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</si>
  <si>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</si>
  <si>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</si>
  <si>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</si>
  <si>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</si>
  <si>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</si>
  <si>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</si>
  <si>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</si>
  <si>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</si>
  <si>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</si>
  <si>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</si>
  <si>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</si>
  <si>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</si>
  <si>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</si>
  <si>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</si>
  <si>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</si>
  <si>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</si>
  <si>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</si>
  <si>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</si>
  <si>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</si>
  <si>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</si>
  <si>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</si>
  <si>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</si>
  <si>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</si>
  <si>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</si>
  <si>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</si>
  <si>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</si>
  <si>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</si>
  <si>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</si>
  <si>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</si>
  <si>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</si>
  <si>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</si>
  <si>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</si>
  <si>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</si>
  <si>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</si>
  <si>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</si>
  <si>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</si>
  <si>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</si>
  <si>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</si>
  <si>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</si>
  <si>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</si>
  <si>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</si>
  <si>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</si>
  <si>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</si>
  <si>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</si>
  <si>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</si>
  <si>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</si>
  <si>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</si>
  <si>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</si>
  <si>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</si>
  <si>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</si>
  <si>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</si>
  <si>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</si>
  <si>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</si>
  <si>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</si>
  <si>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</si>
  <si>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</si>
  <si>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</si>
  <si>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</si>
  <si>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</si>
  <si>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</si>
  <si>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</si>
  <si>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</si>
  <si>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</si>
  <si>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</si>
  <si>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</si>
  <si>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</si>
  <si>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</si>
  <si>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</si>
  <si>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</si>
  <si>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</si>
  <si>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</si>
  <si>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</si>
  <si>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</si>
  <si>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</si>
  <si>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</si>
  <si>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</si>
  <si>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</si>
  <si>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</si>
  <si>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</si>
  <si>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</si>
  <si>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</si>
  <si>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</si>
  <si>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</si>
  <si>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</si>
  <si>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</si>
  <si>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</si>
  <si>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</si>
  <si>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</si>
  <si>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</si>
  <si>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</si>
  <si>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</si>
  <si>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</si>
  <si>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</si>
  <si>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</si>
  <si>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</si>
  <si>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</si>
  <si>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</si>
  <si>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</si>
  <si>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</si>
  <si>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</si>
  <si>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</si>
  <si>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</si>
  <si>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</si>
  <si>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</si>
  <si>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</si>
  <si>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</si>
  <si>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</si>
  <si>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</si>
  <si>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</si>
  <si>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</si>
  <si>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</si>
  <si>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</si>
  <si>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</si>
  <si>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</si>
  <si>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</si>
  <si>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</si>
  <si>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</si>
  <si>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</si>
  <si>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</si>
  <si>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</si>
  <si>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</si>
  <si>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</si>
  <si>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</si>
  <si>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</si>
  <si>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</si>
  <si>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</si>
  <si>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</si>
  <si>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</si>
  <si>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</si>
  <si>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</si>
  <si>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</si>
  <si>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</si>
  <si>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</si>
  <si>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</si>
  <si>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</si>
  <si>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</si>
  <si>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</si>
  <si>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</si>
  <si>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</si>
  <si>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</si>
  <si>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</si>
  <si>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</si>
  <si>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</si>
  <si>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</si>
  <si>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</si>
  <si>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</si>
  <si>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</si>
  <si>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</si>
  <si>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</si>
  <si>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</si>
  <si>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</si>
  <si>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</si>
  <si>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</si>
  <si>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</si>
  <si>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</si>
  <si>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</si>
  <si>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</si>
  <si>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</si>
  <si>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</si>
  <si>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</si>
  <si>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</si>
  <si>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</si>
  <si>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</si>
  <si>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</si>
  <si>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</si>
  <si>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</si>
  <si>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</si>
  <si>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</si>
  <si>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</si>
  <si>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</si>
  <si>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</si>
  <si>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</si>
  <si>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</si>
  <si>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</si>
  <si>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</si>
  <si>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</si>
  <si>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</si>
  <si>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</si>
  <si>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</si>
  <si>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</si>
  <si>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</si>
  <si>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</si>
  <si>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</si>
  <si>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</si>
  <si>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</si>
  <si>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</si>
  <si>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</si>
  <si>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</si>
  <si>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</si>
  <si>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</si>
  <si>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</si>
  <si>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</si>
  <si>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</si>
  <si>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</si>
  <si>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</si>
  <si>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</si>
  <si>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</si>
  <si>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</si>
  <si>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</si>
  <si>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</si>
  <si>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</si>
  <si>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</si>
  <si>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</si>
  <si>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</si>
  <si>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</si>
  <si>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</si>
  <si>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</si>
  <si>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</si>
  <si>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</si>
  <si>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</si>
  <si>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</si>
  <si>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</si>
  <si>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</si>
  <si>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</si>
  <si>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</si>
  <si>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</si>
  <si>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</si>
  <si>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</si>
  <si>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</si>
  <si>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</si>
  <si>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</si>
  <si>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</si>
  <si>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</si>
  <si>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</si>
  <si>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</si>
  <si>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</si>
  <si>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</si>
  <si>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</si>
  <si>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</si>
  <si>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</si>
  <si>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</si>
  <si>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</si>
  <si>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</si>
  <si>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</si>
  <si>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</si>
  <si>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</si>
  <si>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</si>
  <si>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</si>
  <si>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</si>
  <si>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</si>
  <si>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</si>
  <si>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</si>
  <si>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</si>
  <si>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</si>
  <si>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</si>
  <si>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</si>
  <si>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</si>
  <si>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</si>
  <si>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</si>
  <si>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</si>
  <si>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</si>
  <si>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</si>
  <si>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</si>
  <si>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</si>
  <si>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</si>
  <si>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</si>
  <si>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</si>
  <si>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</si>
  <si>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</si>
  <si>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</si>
  <si>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</si>
  <si>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</si>
  <si>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</si>
  <si>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</si>
  <si>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</si>
  <si>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</si>
  <si>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</si>
  <si>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</si>
  <si>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</si>
  <si>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</si>
  <si>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</si>
  <si>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</si>
  <si>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</si>
  <si>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</si>
  <si>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</si>
  <si>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</si>
  <si>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</si>
  <si>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</si>
  <si>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</si>
  <si>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</si>
  <si>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</si>
  <si>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</si>
  <si>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</si>
  <si>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</si>
  <si>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</si>
  <si>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</si>
  <si>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</si>
  <si>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</si>
  <si>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</si>
  <si>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</si>
  <si>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</si>
  <si>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</si>
  <si>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</si>
  <si>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</si>
  <si>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</si>
  <si>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</si>
  <si>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</si>
  <si>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</si>
  <si>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</si>
  <si>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</si>
  <si>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</si>
  <si>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</si>
  <si>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</si>
  <si>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</si>
  <si>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</si>
  <si>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</si>
  <si>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</si>
  <si>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</si>
  <si>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</si>
  <si>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</si>
  <si>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</si>
  <si>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</si>
  <si>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</si>
  <si>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</si>
  <si>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</si>
  <si>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</si>
  <si>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</si>
  <si>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</si>
  <si>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</si>
  <si>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</si>
  <si>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</si>
  <si>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</si>
  <si>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</si>
  <si>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</si>
  <si>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</si>
  <si>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</si>
  <si>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</si>
  <si>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</si>
  <si>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</si>
  <si>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</si>
  <si>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</si>
  <si>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</si>
  <si>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</si>
  <si>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</si>
  <si>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</si>
  <si>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</si>
  <si>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</si>
  <si>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</si>
  <si>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</si>
  <si>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</si>
  <si>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</si>
  <si>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</si>
  <si>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</si>
  <si>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</si>
  <si>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</si>
  <si>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</si>
  <si>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</si>
  <si>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</si>
  <si>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</si>
  <si>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</si>
  <si>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</si>
  <si>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</si>
  <si>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</si>
  <si>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</si>
  <si>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</si>
  <si>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</si>
  <si>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</si>
  <si>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</si>
  <si>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</si>
  <si>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</si>
  <si>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</si>
  <si>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</si>
  <si>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</si>
  <si>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</si>
  <si>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</si>
  <si>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</si>
  <si>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</si>
  <si>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</si>
  <si>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</si>
  <si>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</si>
  <si>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</si>
  <si>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</si>
  <si>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</si>
  <si>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</si>
  <si>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</si>
  <si>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</si>
  <si>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</si>
  <si>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</si>
  <si>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</si>
  <si>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</si>
  <si>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</si>
  <si>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</si>
  <si>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</si>
  <si>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</si>
  <si>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</si>
  <si>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</si>
  <si>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</si>
  <si>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</si>
  <si>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</si>
  <si>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</si>
  <si>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</si>
  <si>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</si>
  <si>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</si>
  <si>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</si>
  <si>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</si>
  <si>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</si>
  <si>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</si>
  <si>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</si>
  <si>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</si>
  <si>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</si>
  <si>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</si>
  <si>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</si>
  <si>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</si>
  <si>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</si>
  <si>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</si>
  <si>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</si>
  <si>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</si>
  <si>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</si>
  <si>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</si>
  <si>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</si>
  <si>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</si>
  <si>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</si>
  <si>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</si>
  <si>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</si>
  <si>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</si>
  <si>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</si>
  <si>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</si>
  <si>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</si>
  <si>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</si>
  <si>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</si>
  <si>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</si>
  <si>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</si>
  <si>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</si>
  <si>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</si>
  <si>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</si>
  <si>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</si>
  <si>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</si>
  <si>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</si>
  <si>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</si>
  <si>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</si>
  <si>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</si>
  <si>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</si>
  <si>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</si>
  <si>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</si>
  <si>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</si>
  <si>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</si>
  <si>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</si>
  <si>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</si>
  <si>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</si>
  <si>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</si>
  <si>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</si>
  <si>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</si>
  <si>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</si>
  <si>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</si>
  <si>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</si>
  <si>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</si>
  <si>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</si>
  <si>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</si>
  <si>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</si>
  <si>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</si>
  <si>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</si>
  <si>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</si>
  <si>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</si>
  <si>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</si>
  <si>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</si>
  <si>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</si>
  <si>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</si>
  <si>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</si>
  <si>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</si>
  <si>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</si>
  <si>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</si>
  <si>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</si>
  <si>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</si>
  <si>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</si>
  <si>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</si>
  <si>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</si>
  <si>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</si>
  <si>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</si>
  <si>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</si>
  <si>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</si>
  <si>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</si>
  <si>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</si>
  <si>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</si>
  <si>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</si>
  <si>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</si>
  <si>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</si>
  <si>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</si>
  <si>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</si>
  <si>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</si>
  <si>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</si>
  <si>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</si>
  <si>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</si>
  <si>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</si>
  <si>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</si>
  <si>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</si>
  <si>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</si>
  <si>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</si>
  <si>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</si>
  <si>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</si>
  <si>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</si>
  <si>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</si>
  <si>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</si>
  <si>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</si>
  <si>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</si>
  <si>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</si>
  <si>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</si>
  <si>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</si>
  <si>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</si>
  <si>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</si>
  <si>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</si>
  <si>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</si>
  <si>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</si>
  <si>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</si>
  <si>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</si>
  <si>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</si>
  <si>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</si>
  <si>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</si>
  <si>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</si>
  <si>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</si>
  <si>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</si>
  <si>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</si>
  <si>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</si>
  <si>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</si>
  <si>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</si>
  <si>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</si>
  <si>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</si>
  <si>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</si>
  <si>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</si>
  <si>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</si>
  <si>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</si>
  <si>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</si>
  <si>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</si>
  <si>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</si>
  <si>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</si>
  <si>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</si>
  <si>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</si>
  <si>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</si>
  <si>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</si>
  <si>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</si>
  <si>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</si>
  <si>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</si>
  <si>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</si>
  <si>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</si>
  <si>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</si>
  <si>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</si>
  <si>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</si>
  <si>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</si>
  <si>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</si>
  <si>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</si>
  <si>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</si>
  <si>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</si>
  <si>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</si>
  <si>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</si>
  <si>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</si>
  <si>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</si>
  <si>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</si>
  <si>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</si>
  <si>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</si>
  <si>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</si>
  <si>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</si>
  <si>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</si>
  <si>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</si>
  <si>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</si>
  <si>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</si>
  <si>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</si>
  <si>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</si>
  <si>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</si>
  <si>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</si>
  <si>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</si>
  <si>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</si>
  <si>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</si>
  <si>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</si>
  <si>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</si>
  <si>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</si>
  <si>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</si>
  <si>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</si>
  <si>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</si>
  <si>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</si>
  <si>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</si>
  <si>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</si>
  <si>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</si>
  <si>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</si>
  <si>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</si>
  <si>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</si>
  <si>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</si>
  <si>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</si>
  <si>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</si>
  <si>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</si>
  <si>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</si>
  <si>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</si>
  <si>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</si>
  <si>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</si>
  <si>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</si>
  <si>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</si>
  <si>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</si>
  <si>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</si>
  <si>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</si>
  <si>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</si>
  <si>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</si>
  <si>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</si>
  <si>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</si>
  <si>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</si>
  <si>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</si>
  <si>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</si>
  <si>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</si>
  <si>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</si>
  <si>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</si>
  <si>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</si>
  <si>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</si>
  <si>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</si>
  <si>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</si>
  <si>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</si>
  <si>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</si>
  <si>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</si>
  <si>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</si>
  <si>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</si>
  <si>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</si>
  <si>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</si>
  <si>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</si>
  <si>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</si>
  <si>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</si>
  <si>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</si>
  <si>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</si>
  <si>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</si>
  <si>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</si>
  <si>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</si>
  <si>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</si>
  <si>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</si>
  <si>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</si>
  <si>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</si>
  <si>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</si>
  <si>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</si>
  <si>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</si>
  <si>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</si>
  <si>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</si>
  <si>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</si>
  <si>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</si>
  <si>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</si>
  <si>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</si>
  <si>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</si>
  <si>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</si>
  <si>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</si>
  <si>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</si>
  <si>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</si>
  <si>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</si>
  <si>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</si>
  <si>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</si>
  <si>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</si>
  <si>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</si>
  <si>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</si>
  <si>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</si>
  <si>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</si>
  <si>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</si>
  <si>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</si>
  <si>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</si>
  <si>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</si>
  <si>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</si>
  <si>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</si>
  <si>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</si>
  <si>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</si>
  <si>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</si>
  <si>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</si>
  <si>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</si>
  <si>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</si>
  <si>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</si>
  <si>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</si>
  <si>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</si>
  <si>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</si>
  <si>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</si>
  <si>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</si>
  <si>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</si>
  <si>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</si>
  <si>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</si>
  <si>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</si>
  <si>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</si>
  <si>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</si>
  <si>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</si>
  <si>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</si>
  <si>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</si>
  <si>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</si>
  <si>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</si>
  <si>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</si>
  <si>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</si>
  <si>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</si>
  <si>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</si>
  <si>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</si>
  <si>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</si>
  <si>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</si>
  <si>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</si>
  <si>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</si>
  <si>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</si>
  <si>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</si>
  <si>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</si>
  <si>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</si>
  <si>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</si>
  <si>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</si>
  <si>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</si>
  <si>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</si>
  <si>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</si>
  <si>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</si>
  <si>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</si>
  <si>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</si>
  <si>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</si>
  <si>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</si>
  <si>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</si>
  <si>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</si>
  <si>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</si>
  <si>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</si>
  <si>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</si>
  <si>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</si>
  <si>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</si>
  <si>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</si>
  <si>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</si>
  <si>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</si>
  <si>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</si>
  <si>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</si>
  <si>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</si>
  <si>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</si>
  <si>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</si>
  <si>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</si>
  <si>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</si>
  <si>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</si>
  <si>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</si>
  <si>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</si>
  <si>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</si>
  <si>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</si>
  <si>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</si>
  <si>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</si>
  <si>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</si>
  <si>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</si>
  <si>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</si>
  <si>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</si>
  <si>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</si>
  <si>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</si>
  <si>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</si>
  <si>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</si>
  <si>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</si>
  <si>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</si>
  <si>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</si>
  <si>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</si>
  <si>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</si>
  <si>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</si>
  <si>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</si>
  <si>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</si>
  <si>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</si>
  <si>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</si>
  <si>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</si>
  <si>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</si>
  <si>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</si>
  <si>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</si>
  <si>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</si>
  <si>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</si>
  <si>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</si>
  <si>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</si>
  <si>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</si>
  <si>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</si>
  <si>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</si>
  <si>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</si>
  <si>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</si>
  <si>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</si>
  <si>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</si>
  <si>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</si>
  <si>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</si>
  <si>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</si>
  <si>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</si>
  <si>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</si>
  <si>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</si>
  <si>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</si>
  <si>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</si>
  <si>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</si>
  <si>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</si>
  <si>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</si>
  <si>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</si>
  <si>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</si>
  <si>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</si>
  <si>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</si>
  <si>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</si>
  <si>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</si>
  <si>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</si>
  <si>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</si>
  <si>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</si>
  <si>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</si>
  <si>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</si>
  <si>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</si>
  <si>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</si>
  <si>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</si>
  <si>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</si>
  <si>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</si>
  <si>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</si>
  <si>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</si>
  <si>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</si>
  <si>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</si>
  <si>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</si>
  <si>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</si>
  <si>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</si>
  <si>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</si>
  <si>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</si>
  <si>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</si>
  <si>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</si>
  <si>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</si>
  <si>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</si>
  <si>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</si>
  <si>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</si>
  <si>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</si>
  <si>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</si>
  <si>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</si>
  <si>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</si>
  <si>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</si>
  <si>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</si>
  <si>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</si>
  <si>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</si>
  <si>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</si>
  <si>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</si>
  <si>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</si>
  <si>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</si>
  <si>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</si>
  <si>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</si>
  <si>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</si>
  <si>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</si>
  <si>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</si>
  <si>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</si>
  <si>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</si>
  <si>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</si>
  <si>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</si>
  <si>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</si>
  <si>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</si>
  <si>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</si>
  <si>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</si>
  <si>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</si>
  <si>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</si>
  <si>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</si>
  <si>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</si>
  <si>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</si>
  <si>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</si>
  <si>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</si>
  <si>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</si>
  <si>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</si>
  <si>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</si>
  <si>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</si>
  <si>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</si>
  <si>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</si>
  <si>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</si>
  <si>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</si>
  <si>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</si>
  <si>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</si>
  <si>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</si>
  <si>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</si>
  <si>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</si>
  <si>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</si>
  <si>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</si>
  <si>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</si>
  <si>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</si>
  <si>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</si>
  <si>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</si>
  <si>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</si>
  <si>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</si>
  <si>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</si>
  <si>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</si>
  <si>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</si>
  <si>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</si>
  <si>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</si>
  <si>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</si>
  <si>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</si>
  <si>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</si>
  <si>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</si>
  <si>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</si>
  <si>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</si>
  <si>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</si>
  <si>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</si>
  <si>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</si>
  <si>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</si>
  <si>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</si>
  <si>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</si>
  <si>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</si>
  <si>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</si>
  <si>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</si>
  <si>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</si>
  <si>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</si>
  <si>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</si>
  <si>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</si>
  <si>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</si>
  <si>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</si>
  <si>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</si>
  <si>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</si>
  <si>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</si>
  <si>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</si>
  <si>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</si>
  <si>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</si>
  <si>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</si>
  <si>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</si>
  <si>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</si>
  <si>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</si>
  <si>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</si>
  <si>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</si>
  <si>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</si>
  <si>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</si>
  <si>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</si>
  <si>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</si>
  <si>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</si>
  <si>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</si>
  <si>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</si>
  <si>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</si>
  <si>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</si>
  <si>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</si>
  <si>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</si>
  <si>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</si>
  <si>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</si>
  <si>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</si>
  <si>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</si>
  <si>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</si>
  <si>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</si>
  <si>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</si>
  <si>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</si>
  <si>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</si>
  <si>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</si>
  <si>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</si>
  <si>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</si>
  <si>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</si>
  <si>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</si>
  <si>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</si>
  <si>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</si>
  <si>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</si>
  <si>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</si>
  <si>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</si>
  <si>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</si>
  <si>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</si>
  <si>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</si>
  <si>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</si>
  <si>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</si>
  <si>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</si>
  <si>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</si>
  <si>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</si>
  <si>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</si>
  <si>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</si>
  <si>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</si>
  <si>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</si>
  <si>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</si>
  <si>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</si>
  <si>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</si>
  <si>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</si>
  <si>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</si>
  <si>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</si>
  <si>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</si>
  <si>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</si>
  <si>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</si>
  <si>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</si>
  <si>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</si>
  <si>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</si>
  <si>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</si>
  <si>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</si>
  <si>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</si>
  <si>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</si>
  <si>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</si>
  <si>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</si>
  <si>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</si>
  <si>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</si>
  <si>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</si>
  <si>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</si>
  <si>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</si>
  <si>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</si>
  <si>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</si>
  <si>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</si>
  <si>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</si>
  <si>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</si>
  <si>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</si>
  <si>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</si>
  <si>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</si>
  <si>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</si>
  <si>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</si>
  <si>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</si>
  <si>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</si>
  <si>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</si>
  <si>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</si>
  <si>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</si>
  <si>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</si>
  <si>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</si>
  <si>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</si>
  <si>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</si>
  <si>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</si>
  <si>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</si>
  <si>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</si>
  <si>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</si>
  <si>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</si>
  <si>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</si>
  <si>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</si>
  <si>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</si>
  <si>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</si>
  <si>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</si>
  <si>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</si>
  <si>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</si>
  <si>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</si>
  <si>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</si>
  <si>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</si>
  <si>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</si>
  <si>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</si>
  <si>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</si>
  <si>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</si>
  <si>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</si>
  <si>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</si>
  <si>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</si>
  <si>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</si>
  <si>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</si>
  <si>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</si>
  <si>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</si>
  <si>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</si>
  <si>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</si>
  <si>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</si>
  <si>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</si>
  <si>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</si>
  <si>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</si>
  <si>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</si>
  <si>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</si>
  <si>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</si>
  <si>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</si>
  <si>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</si>
  <si>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</si>
  <si>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</si>
  <si>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</si>
  <si>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</si>
  <si>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</si>
  <si>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</si>
  <si>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</si>
  <si>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</si>
  <si>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</si>
  <si>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</si>
  <si>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</si>
  <si>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</si>
  <si>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</si>
  <si>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</si>
  <si>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</si>
  <si>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</si>
  <si>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</si>
  <si>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</si>
  <si>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</si>
  <si>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</si>
  <si>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</si>
  <si>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</si>
  <si>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</si>
  <si>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</si>
  <si>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</si>
  <si>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</si>
  <si>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</si>
  <si>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</si>
  <si>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</si>
  <si>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</si>
  <si>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</si>
  <si>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</si>
  <si>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</si>
  <si>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</si>
  <si>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</si>
  <si>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</si>
  <si>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</si>
  <si>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</si>
  <si>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</si>
  <si>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</si>
  <si>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</si>
  <si>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</si>
  <si>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</si>
  <si>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</si>
  <si>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</si>
  <si>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</si>
  <si>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</si>
  <si>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</si>
  <si>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</si>
  <si>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</si>
  <si>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</si>
  <si>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</si>
  <si>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</si>
  <si>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</si>
  <si>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</si>
  <si>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</si>
  <si>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</si>
  <si>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</si>
  <si>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</si>
  <si>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</si>
  <si>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</si>
  <si>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</si>
  <si>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</si>
  <si>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</si>
  <si>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</si>
  <si>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</si>
  <si>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</si>
  <si>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</si>
  <si>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</si>
  <si>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</si>
  <si>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</si>
  <si>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</si>
  <si>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</si>
  <si>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</si>
  <si>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</si>
  <si>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</si>
  <si>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</si>
  <si>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</si>
  <si>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</si>
  <si>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</si>
  <si>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</si>
  <si>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</si>
  <si>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</si>
  <si>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</si>
  <si>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</si>
  <si>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</si>
  <si>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</si>
  <si>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</si>
  <si>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</si>
  <si>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</si>
  <si>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</si>
  <si>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</si>
  <si>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</si>
  <si>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</si>
  <si>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</si>
  <si>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</si>
  <si>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</si>
  <si>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</si>
  <si>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</si>
  <si>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</si>
  <si>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</si>
  <si>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</si>
  <si>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</si>
  <si>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</si>
  <si>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</si>
  <si>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</si>
  <si>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</si>
  <si>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</si>
  <si>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</si>
  <si>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</si>
  <si>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</si>
  <si>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</si>
  <si>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</si>
  <si>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</si>
  <si>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</si>
  <si>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</si>
  <si>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</si>
  <si>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</si>
  <si>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</si>
  <si>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</si>
  <si>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</si>
  <si>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</si>
  <si>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</si>
  <si>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</si>
  <si>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</si>
  <si>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</si>
  <si>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</si>
  <si>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</si>
  <si>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</si>
  <si>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</si>
  <si>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</si>
  <si>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</si>
  <si>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</si>
  <si>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</si>
  <si>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</si>
  <si>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</si>
  <si>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</si>
  <si>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</si>
  <si>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</si>
  <si>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</si>
  <si>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</si>
  <si>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</si>
  <si>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</si>
  <si>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</si>
  <si>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</si>
  <si>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</si>
  <si>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</si>
  <si>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</si>
  <si>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</si>
  <si>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</si>
  <si>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</si>
  <si>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</si>
  <si>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</si>
  <si>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</si>
  <si>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</si>
  <si>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</si>
  <si>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</si>
  <si>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</si>
  <si>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</si>
  <si>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</si>
  <si>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</si>
  <si>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</si>
  <si>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</si>
  <si>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</si>
  <si>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</si>
  <si>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</si>
  <si>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</si>
  <si>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</si>
  <si>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</si>
  <si>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</si>
  <si>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</si>
  <si>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</si>
  <si>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</si>
  <si>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</si>
  <si>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</si>
  <si>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</si>
  <si>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</si>
  <si>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</si>
  <si>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</si>
  <si>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</si>
  <si>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</si>
  <si>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</si>
  <si>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</si>
  <si>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</si>
  <si>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</si>
  <si>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</si>
  <si>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</si>
  <si>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</si>
  <si>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</si>
  <si>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</si>
  <si>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</si>
  <si>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</si>
  <si>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</si>
  <si>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</si>
  <si>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</si>
  <si>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</si>
  <si>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</si>
  <si>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</si>
  <si>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</si>
  <si>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</si>
  <si>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</si>
  <si>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</si>
  <si>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</si>
  <si>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</si>
  <si>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</si>
  <si>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</si>
  <si>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</si>
  <si>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</si>
  <si>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</si>
  <si>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</si>
  <si>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</si>
  <si>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</si>
  <si>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</si>
  <si>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</si>
  <si>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</si>
  <si>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</si>
  <si>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</si>
  <si>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</si>
  <si>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</si>
  <si>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</si>
  <si>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</si>
  <si>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</si>
  <si>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</si>
  <si>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</si>
  <si>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</si>
  <si>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</si>
  <si>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</si>
  <si>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</si>
  <si>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</si>
  <si>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</si>
  <si>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</si>
  <si>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</si>
  <si>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</si>
  <si>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</si>
  <si>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</si>
  <si>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</si>
  <si>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</si>
  <si>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</si>
  <si>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</si>
  <si>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</si>
  <si>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</si>
  <si>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</si>
  <si>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</si>
  <si>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</si>
  <si>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</si>
  <si>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</si>
  <si>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</si>
  <si>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</si>
  <si>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</si>
  <si>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</si>
  <si>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</si>
  <si>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</si>
  <si>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</si>
  <si>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</si>
  <si>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</si>
  <si>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</si>
  <si>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</si>
  <si>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</si>
  <si>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</si>
  <si>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</si>
  <si>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</si>
  <si>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</si>
  <si>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</si>
  <si>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</si>
  <si>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</si>
  <si>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</si>
  <si>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</si>
  <si>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</si>
  <si>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</si>
  <si>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</si>
  <si>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</si>
  <si>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</si>
  <si>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</si>
  <si>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</si>
  <si>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</si>
  <si>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</si>
  <si>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</si>
  <si>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</si>
  <si>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</si>
  <si>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</si>
  <si>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</si>
  <si>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</si>
  <si>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</si>
  <si>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</si>
  <si>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</si>
  <si>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</si>
  <si>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</si>
  <si>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</si>
  <si>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</si>
  <si>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</si>
  <si>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</si>
  <si>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</si>
  <si>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</si>
  <si>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</si>
  <si>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</si>
  <si>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</si>
  <si>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</si>
  <si>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</si>
  <si>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</si>
  <si>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</si>
  <si>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</si>
  <si>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</si>
  <si>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</si>
  <si>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</si>
  <si>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</si>
  <si>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</si>
  <si>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</si>
  <si>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</si>
  <si>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</si>
  <si>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</si>
  <si>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</si>
  <si>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</si>
  <si>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</si>
  <si>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</si>
  <si>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</si>
  <si>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</si>
  <si>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</si>
  <si>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</si>
  <si>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</si>
  <si>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</si>
  <si>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</si>
  <si>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</si>
  <si>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</si>
  <si>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</si>
  <si>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</si>
  <si>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</si>
  <si>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</si>
  <si>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</si>
  <si>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</si>
  <si>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</si>
  <si>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</si>
  <si>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</si>
  <si>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</si>
  <si>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</si>
  <si>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</si>
  <si>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</si>
  <si>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</si>
  <si>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</si>
  <si>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</si>
  <si>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</si>
  <si>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</si>
  <si>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</si>
  <si>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</si>
  <si>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</si>
  <si>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</si>
  <si>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</si>
  <si>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</si>
  <si>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</si>
  <si>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</si>
  <si>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</si>
  <si>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</si>
  <si>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</si>
  <si>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</si>
  <si>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</si>
  <si>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</si>
  <si>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</si>
  <si>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</si>
  <si>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</si>
  <si>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</si>
  <si>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</si>
  <si>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</si>
  <si>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</si>
  <si>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</si>
  <si>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</si>
  <si>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</si>
  <si>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</si>
  <si>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</si>
  <si>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</si>
  <si>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</si>
  <si>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</si>
  <si>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</si>
  <si>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</si>
  <si>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</si>
  <si>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</si>
  <si>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</si>
  <si>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</si>
  <si>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</si>
  <si>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</si>
  <si>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</si>
  <si>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</si>
  <si>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</si>
  <si>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</si>
  <si>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</si>
  <si>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</si>
  <si>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</si>
  <si>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</si>
  <si>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</si>
  <si>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</si>
  <si>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</si>
  <si>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</si>
  <si>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</si>
  <si>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</si>
  <si>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</si>
  <si>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</si>
  <si>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</si>
  <si>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</si>
  <si>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</si>
  <si>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</si>
  <si>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</si>
  <si>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</si>
  <si>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</si>
  <si>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</si>
  <si>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</si>
  <si>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</si>
  <si>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</si>
  <si>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</si>
  <si>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</si>
  <si>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</si>
  <si>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</si>
  <si>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</si>
  <si>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</si>
  <si>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</si>
  <si>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</si>
  <si>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</si>
  <si>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</si>
  <si>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</si>
  <si>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</si>
  <si>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</si>
  <si>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</si>
  <si>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</si>
  <si>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</si>
  <si>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</si>
  <si>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</si>
  <si>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</si>
  <si>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</si>
  <si>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</si>
  <si>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</si>
  <si>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</si>
  <si>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</si>
  <si>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</si>
  <si>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</si>
  <si>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</si>
  <si>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</si>
  <si>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</si>
  <si>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</si>
  <si>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</si>
  <si>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</si>
  <si>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</si>
  <si>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</si>
  <si>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</si>
  <si>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</si>
  <si>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</si>
  <si>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</si>
  <si>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</si>
  <si>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</si>
  <si>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</si>
  <si>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</si>
  <si>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</si>
  <si>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</si>
  <si>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</si>
  <si>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</si>
  <si>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</si>
  <si>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</si>
  <si>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</si>
  <si>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</si>
  <si>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</si>
  <si>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</si>
  <si>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</si>
  <si>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</si>
  <si>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</si>
  <si>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</si>
  <si>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</si>
  <si>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</si>
  <si>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</si>
  <si>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</si>
  <si>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</si>
  <si>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</si>
  <si>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</si>
  <si>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</si>
  <si>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</si>
  <si>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</si>
  <si>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</si>
  <si>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</si>
  <si>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</si>
  <si>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</si>
  <si>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</si>
  <si>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</si>
  <si>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</si>
  <si>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</si>
  <si>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</si>
  <si>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</si>
  <si>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</si>
  <si>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</si>
  <si>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</si>
  <si>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</si>
  <si>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</si>
  <si>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</si>
  <si>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</si>
  <si>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</si>
  <si>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</si>
  <si>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</si>
  <si>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</si>
  <si>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</si>
  <si>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</si>
  <si>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</si>
  <si>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</si>
  <si>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</si>
  <si>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</si>
  <si>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</si>
  <si>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</si>
  <si>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</si>
  <si>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</si>
  <si>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</si>
  <si>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</si>
  <si>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</si>
  <si>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</si>
  <si>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</si>
  <si>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</si>
  <si>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</si>
  <si>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</si>
  <si>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</si>
  <si>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</si>
  <si>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</si>
  <si>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</si>
  <si>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</si>
  <si>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</si>
  <si>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</si>
  <si>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</si>
  <si>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</si>
  <si>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</si>
  <si>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</si>
  <si>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</si>
  <si>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</si>
  <si>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</si>
  <si>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</si>
  <si>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</si>
  <si>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</si>
  <si>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</si>
  <si>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</si>
  <si>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</si>
  <si>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</si>
  <si>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</si>
  <si>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</si>
  <si>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</si>
  <si>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</si>
  <si>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</si>
  <si>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</si>
  <si>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</si>
  <si>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</si>
  <si>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</si>
  <si>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</si>
  <si>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</si>
  <si>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</si>
  <si>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</si>
  <si>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</si>
  <si>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</si>
  <si>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</si>
  <si>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</si>
  <si>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</si>
  <si>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</si>
  <si>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</si>
  <si>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</si>
  <si>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</si>
  <si>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</si>
  <si>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</si>
  <si>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</si>
  <si>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</si>
  <si>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</si>
  <si>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</si>
  <si>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</si>
  <si>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</si>
  <si>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</si>
  <si>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</si>
  <si>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</si>
  <si>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</si>
  <si>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</si>
  <si>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</si>
  <si>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</si>
  <si>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</si>
  <si>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</si>
  <si>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</si>
  <si>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</si>
  <si>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</si>
  <si>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</si>
  <si>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</si>
  <si>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</si>
  <si>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</si>
  <si>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</si>
  <si>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</si>
  <si>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</si>
  <si>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</si>
  <si>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</si>
  <si>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</si>
  <si>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</si>
  <si>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</si>
  <si>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</si>
  <si>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</si>
  <si>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</si>
  <si>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</si>
  <si>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</si>
  <si>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</si>
  <si>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</si>
  <si>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</si>
  <si>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</si>
  <si>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</si>
  <si>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</si>
  <si>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</si>
  <si>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</si>
  <si>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</si>
  <si>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</si>
  <si>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</si>
  <si>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</si>
  <si>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</si>
  <si>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</si>
  <si>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</si>
  <si>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</si>
  <si>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</si>
  <si>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</si>
  <si>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</si>
  <si>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</si>
  <si>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</si>
  <si>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</si>
  <si>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</si>
  <si>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</si>
  <si>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</si>
  <si>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</si>
  <si>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</si>
  <si>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</si>
  <si>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</si>
  <si>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</si>
  <si>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</si>
  <si>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</si>
  <si>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</si>
  <si>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</si>
  <si>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</si>
  <si>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</si>
  <si>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</si>
  <si>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</si>
  <si>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</si>
  <si>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</si>
  <si>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</si>
  <si>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</si>
  <si>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</si>
  <si>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</si>
  <si>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</si>
  <si>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</si>
  <si>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</si>
  <si>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</si>
  <si>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</si>
  <si>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</si>
  <si>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</si>
  <si>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</si>
  <si>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</si>
  <si>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</si>
  <si>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</si>
  <si>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</si>
  <si>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</si>
  <si>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</si>
  <si>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</si>
  <si>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</si>
  <si>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</si>
  <si>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</si>
  <si>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</si>
  <si>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</si>
  <si>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</si>
  <si>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</si>
  <si>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</si>
  <si>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</si>
  <si>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</si>
  <si>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</si>
  <si>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</si>
  <si>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</si>
  <si>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</si>
  <si>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</si>
  <si>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</si>
  <si>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</si>
  <si>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</si>
  <si>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</si>
  <si>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</si>
  <si>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</si>
  <si>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</si>
  <si>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</si>
  <si>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</si>
  <si>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</si>
  <si>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</si>
  <si>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</si>
  <si>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</si>
  <si>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</si>
  <si>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</si>
  <si>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</si>
  <si>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</si>
  <si>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</si>
  <si>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</si>
  <si>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</si>
  <si>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</si>
  <si>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</si>
  <si>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</si>
  <si>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</si>
  <si>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</si>
  <si>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</si>
  <si>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</si>
  <si>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</si>
  <si>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</si>
  <si>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</si>
  <si>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</si>
  <si>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</si>
  <si>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</si>
  <si>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</si>
  <si>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</si>
  <si>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</si>
  <si>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</si>
  <si>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</si>
  <si>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</si>
  <si>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</si>
  <si>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</si>
  <si>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</si>
  <si>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</si>
  <si>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</si>
  <si>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</si>
  <si>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</si>
  <si>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</si>
  <si>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</si>
  <si>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</si>
  <si>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</si>
  <si>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</si>
  <si>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</si>
  <si>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</si>
  <si>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</si>
  <si>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</si>
  <si>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</si>
  <si>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</si>
  <si>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</si>
  <si>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</si>
  <si>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</si>
  <si>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</si>
  <si>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</si>
  <si>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</si>
  <si>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</si>
  <si>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</si>
  <si>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</si>
  <si>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</si>
  <si>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</si>
  <si>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</si>
  <si>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</si>
  <si>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</si>
  <si>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</si>
  <si>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</si>
  <si>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</si>
  <si>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</si>
  <si>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</si>
  <si>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</si>
  <si>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</si>
  <si>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</si>
  <si>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</si>
  <si>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</si>
  <si>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</si>
  <si>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</si>
  <si>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</si>
  <si>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</si>
  <si>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</si>
  <si>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</si>
  <si>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</si>
  <si>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</si>
  <si>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</si>
  <si>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</si>
  <si>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</si>
  <si>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</si>
  <si>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</si>
  <si>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</si>
  <si>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</si>
  <si>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</si>
  <si>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</si>
  <si>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</si>
  <si>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</si>
  <si>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</si>
  <si>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</si>
  <si>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</si>
  <si>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</si>
  <si>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</si>
  <si>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</si>
  <si>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</si>
  <si>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</si>
  <si>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</si>
  <si>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</si>
  <si>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</si>
  <si>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</si>
  <si>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</si>
  <si>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</si>
  <si>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</si>
  <si>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</si>
  <si>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</si>
  <si>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</si>
  <si>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</si>
  <si>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</si>
  <si>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</si>
  <si>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</si>
  <si>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</si>
  <si>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</si>
  <si>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</si>
  <si>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</si>
  <si>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</si>
  <si>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</si>
  <si>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</si>
  <si>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</si>
  <si>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</si>
  <si>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</si>
  <si>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</si>
  <si>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</si>
  <si>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</si>
  <si>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</si>
  <si>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</si>
  <si>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</si>
  <si>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</si>
  <si>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</si>
  <si>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</si>
  <si>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</si>
  <si>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</si>
  <si>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</si>
  <si>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</si>
  <si>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</si>
  <si>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</si>
  <si>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</si>
  <si>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</si>
  <si>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</si>
  <si>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</si>
  <si>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</si>
  <si>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</si>
  <si>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</si>
  <si>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</si>
  <si>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</si>
  <si>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</si>
  <si>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</si>
  <si>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</si>
  <si>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</si>
  <si>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</si>
  <si>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</si>
  <si>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</si>
  <si>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</si>
  <si>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</si>
  <si>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</si>
  <si>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</si>
  <si>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</si>
  <si>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</si>
  <si>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</si>
  <si>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</si>
  <si>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</si>
  <si>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</si>
  <si>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</si>
  <si>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</si>
  <si>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</si>
  <si>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</si>
  <si>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</si>
  <si>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</si>
  <si>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</si>
  <si>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</si>
  <si>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</si>
  <si>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</si>
  <si>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</si>
  <si>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</si>
  <si>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</si>
  <si>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</si>
  <si>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</si>
  <si>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</si>
  <si>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</si>
  <si>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</si>
  <si>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</si>
  <si>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</si>
  <si>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</si>
  <si>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</si>
  <si>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</si>
  <si>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</si>
  <si>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</si>
  <si>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</si>
  <si>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</si>
  <si>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</si>
  <si>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</si>
  <si>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</si>
  <si>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</si>
  <si>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</si>
  <si>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</si>
  <si>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</si>
  <si>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</si>
  <si>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</si>
  <si>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</si>
  <si>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</si>
  <si>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</si>
  <si>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</si>
  <si>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</si>
  <si>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</si>
  <si>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</si>
  <si>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</si>
  <si>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</si>
  <si>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</si>
  <si>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</si>
  <si>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</si>
  <si>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</si>
  <si>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</si>
  <si>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</si>
  <si>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</si>
  <si>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</si>
  <si>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</si>
  <si>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</si>
  <si>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</si>
  <si>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</si>
  <si>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</si>
  <si>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</si>
  <si>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</si>
  <si>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</si>
  <si>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</si>
  <si>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</si>
  <si>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</si>
  <si>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</si>
  <si>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</si>
  <si>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</si>
  <si>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</si>
  <si>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</si>
  <si>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</si>
  <si>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</si>
  <si>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</si>
  <si>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</si>
  <si>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</si>
  <si>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</si>
  <si>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</si>
  <si>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</si>
  <si>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</si>
  <si>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</si>
  <si>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</si>
  <si>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</si>
  <si>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</si>
  <si>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</si>
  <si>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</si>
  <si>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</si>
  <si>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</si>
  <si>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</si>
  <si>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</si>
  <si>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</si>
  <si>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</si>
  <si>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</si>
  <si>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</si>
  <si>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</si>
  <si>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</si>
  <si>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</si>
  <si>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</si>
  <si>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</si>
  <si>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</si>
  <si>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</si>
  <si>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</si>
  <si>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</si>
  <si>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</si>
  <si>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</si>
  <si>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</si>
  <si>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</si>
  <si>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</si>
  <si>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</si>
  <si>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</si>
  <si>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</si>
  <si>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</si>
  <si>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</si>
  <si>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</si>
  <si>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</si>
  <si>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</si>
  <si>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</si>
  <si>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</si>
  <si>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</si>
  <si>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</si>
  <si>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</si>
  <si>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</si>
  <si>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</si>
  <si>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</si>
  <si>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</si>
  <si>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</si>
  <si>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</si>
  <si>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</si>
  <si>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</si>
  <si>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</si>
  <si>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</si>
  <si>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</si>
  <si>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</si>
  <si>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</si>
  <si>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</si>
  <si>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</si>
  <si>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</si>
  <si>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</si>
  <si>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</si>
  <si>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</si>
  <si>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</si>
  <si>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</si>
  <si>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</si>
  <si>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</si>
  <si>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</si>
  <si>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</si>
  <si>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</si>
  <si>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</si>
  <si>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</si>
  <si>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</si>
  <si>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</si>
  <si>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</si>
  <si>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</si>
  <si>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</si>
  <si>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</si>
  <si>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</si>
  <si>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</si>
  <si>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</si>
  <si>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</si>
  <si>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</si>
  <si>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</si>
  <si>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</si>
  <si>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</si>
  <si>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</si>
  <si>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</si>
  <si>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</si>
  <si>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</si>
  <si>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</si>
  <si>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</si>
  <si>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</si>
  <si>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</si>
  <si>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</si>
  <si>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</si>
  <si>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</si>
  <si>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</si>
  <si>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</si>
  <si>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</si>
  <si>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</si>
  <si>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</si>
  <si>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</si>
  <si>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</si>
  <si>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</si>
  <si>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</si>
  <si>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</si>
  <si>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</si>
  <si>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</si>
  <si>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</si>
  <si>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</si>
  <si>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</si>
  <si>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</si>
  <si>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</si>
  <si>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</si>
  <si>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</si>
  <si>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</si>
  <si>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</si>
  <si>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</si>
  <si>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</si>
  <si>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</si>
  <si>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</si>
  <si>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</si>
  <si>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</si>
  <si>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</si>
  <si>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</si>
  <si>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</si>
  <si>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</si>
  <si>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</si>
  <si>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</si>
  <si>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</si>
  <si>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</si>
  <si>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</si>
  <si>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</si>
  <si>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</si>
  <si>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</si>
  <si>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</si>
  <si>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</si>
  <si>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</si>
  <si>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</si>
  <si>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</si>
  <si>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</si>
  <si>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</si>
  <si>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</si>
  <si>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</si>
  <si>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</si>
  <si>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</si>
  <si>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</si>
  <si>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</si>
  <si>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</si>
  <si>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</si>
  <si>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</si>
  <si>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</si>
  <si>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</si>
  <si>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</si>
  <si>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</si>
  <si>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</si>
  <si>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</si>
  <si>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</si>
  <si>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</si>
  <si>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</si>
  <si>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</si>
  <si>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</si>
  <si>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</si>
  <si>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</si>
  <si>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</si>
  <si>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</si>
  <si>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</si>
  <si>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</si>
  <si>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</si>
  <si>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</si>
  <si>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</si>
  <si>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</si>
  <si>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</si>
  <si>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</si>
  <si>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</si>
  <si>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</si>
  <si>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</si>
  <si>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</si>
  <si>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</si>
  <si>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</si>
  <si>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</si>
  <si>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</si>
  <si>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</si>
  <si>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</si>
  <si>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</si>
  <si>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</si>
  <si>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</si>
  <si>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</si>
  <si>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</si>
  <si>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</si>
  <si>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</si>
  <si>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</si>
  <si>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</si>
  <si>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</si>
  <si>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</si>
  <si>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</si>
  <si>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</si>
  <si>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</si>
  <si>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</si>
  <si>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</si>
  <si>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</si>
  <si>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</si>
  <si>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</si>
  <si>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</si>
  <si>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</si>
  <si>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</si>
  <si>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</si>
  <si>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</si>
  <si>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</si>
  <si>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</si>
  <si>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</si>
  <si>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</si>
  <si>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</si>
  <si>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</si>
  <si>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</si>
  <si>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</si>
  <si>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</si>
  <si>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</si>
  <si>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</si>
  <si>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</si>
  <si>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</si>
  <si>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</si>
  <si>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</si>
  <si>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</si>
  <si>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</si>
  <si>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</si>
  <si>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</si>
  <si>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</si>
  <si>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</si>
  <si>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</si>
  <si>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</si>
  <si>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</si>
  <si>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</si>
  <si>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</si>
  <si>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</si>
  <si>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</si>
  <si>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</si>
  <si>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</si>
  <si>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</si>
  <si>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</si>
  <si>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</si>
  <si>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</si>
  <si>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</si>
  <si>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</si>
  <si>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</si>
  <si>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</si>
  <si>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</si>
  <si>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</si>
  <si>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</si>
  <si>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</si>
  <si>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</si>
  <si>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</si>
  <si>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</si>
  <si>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</si>
  <si>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</si>
  <si>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</si>
  <si>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</si>
  <si>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</si>
  <si>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</si>
  <si>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</si>
  <si>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</si>
  <si>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</si>
  <si>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</si>
  <si>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</si>
  <si>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</si>
  <si>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</si>
  <si>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</si>
  <si>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</si>
  <si>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</si>
  <si>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</si>
  <si>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</si>
  <si>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</si>
  <si>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</si>
  <si>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</si>
  <si>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</si>
  <si>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</si>
  <si>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</si>
  <si>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</si>
  <si>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</si>
  <si>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</si>
  <si>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</si>
  <si>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</si>
  <si>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</si>
  <si>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</si>
  <si>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</si>
  <si>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</si>
  <si>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</si>
  <si>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</si>
  <si>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</si>
  <si>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</si>
  <si>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</si>
  <si>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</si>
  <si>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</si>
  <si>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</si>
  <si>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</si>
  <si>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</si>
  <si>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</si>
  <si>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</si>
  <si>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</si>
  <si>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</si>
  <si>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</si>
  <si>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</si>
  <si>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</si>
  <si>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</si>
  <si>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</si>
  <si>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</si>
  <si>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</si>
  <si>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</si>
  <si>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</si>
  <si>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</si>
  <si>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</si>
  <si>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</si>
  <si>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</si>
  <si>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</si>
  <si>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</si>
  <si>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</si>
  <si>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</si>
  <si>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</si>
  <si>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</si>
  <si>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</si>
  <si>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</si>
  <si>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</si>
  <si>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</si>
  <si>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</si>
  <si>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</si>
  <si>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</si>
  <si>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</si>
  <si>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</si>
  <si>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</si>
  <si>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</si>
  <si>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</si>
  <si>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</si>
  <si>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</si>
  <si>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</si>
  <si>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</si>
  <si>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</si>
  <si>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</si>
  <si>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</si>
  <si>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</si>
  <si>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</si>
  <si>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</si>
  <si>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</si>
  <si>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</si>
  <si>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</si>
  <si>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</si>
  <si>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</si>
  <si>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</si>
  <si>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</si>
  <si>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</si>
  <si>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</si>
  <si>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</si>
  <si>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</si>
  <si>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</si>
  <si>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</si>
  <si>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</si>
  <si>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</si>
  <si>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</si>
  <si>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</si>
  <si>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</si>
  <si>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</si>
  <si>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</si>
  <si>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</si>
  <si>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</si>
  <si>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</si>
  <si>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</si>
  <si>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</si>
  <si>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</si>
  <si>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</si>
  <si>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</si>
  <si>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</si>
  <si>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</si>
  <si>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</si>
  <si>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</si>
  <si>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</si>
  <si>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</si>
  <si>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</si>
  <si>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</si>
  <si>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</si>
  <si>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</si>
  <si>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</si>
  <si>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</si>
  <si>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</si>
  <si>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</si>
  <si>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</si>
  <si>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</si>
  <si>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</si>
  <si>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</si>
  <si>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</si>
  <si>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</si>
  <si>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</si>
  <si>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</si>
  <si>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</si>
  <si>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</si>
  <si>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</si>
  <si>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</si>
  <si>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</si>
  <si>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</si>
  <si>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</si>
  <si>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</si>
  <si>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</si>
  <si>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</si>
  <si>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</si>
  <si>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</si>
  <si>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</si>
  <si>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</si>
  <si>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</si>
  <si>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</si>
  <si>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</si>
  <si>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</si>
  <si>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</si>
  <si>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</si>
  <si>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</si>
  <si>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</si>
  <si>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</si>
  <si>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</si>
  <si>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</si>
  <si>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</si>
  <si>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</si>
  <si>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</si>
  <si>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</si>
  <si>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</si>
  <si>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</si>
  <si>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</si>
  <si>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</si>
  <si>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</si>
  <si>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</si>
  <si>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</si>
  <si>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</si>
  <si>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</si>
  <si>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</si>
  <si>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</si>
  <si>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</si>
  <si>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</si>
  <si>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</si>
  <si>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</si>
  <si>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</si>
  <si>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</si>
  <si>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</si>
  <si>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</si>
  <si>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</si>
  <si>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</si>
  <si>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</si>
  <si>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</si>
  <si>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</si>
  <si>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</si>
  <si>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</si>
  <si>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</si>
  <si>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</si>
  <si>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</si>
  <si>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</si>
  <si>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</si>
  <si>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</si>
  <si>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</si>
  <si>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</si>
  <si>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</si>
  <si>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</si>
  <si>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</si>
  <si>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</si>
  <si>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</si>
  <si>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</si>
  <si>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</si>
  <si>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</si>
  <si>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</si>
  <si>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</si>
  <si>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</si>
  <si>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</si>
  <si>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</si>
  <si>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</si>
  <si>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</si>
  <si>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</si>
  <si>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</si>
  <si>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</si>
  <si>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</si>
  <si>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</si>
  <si>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</si>
  <si>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</si>
  <si>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</si>
  <si>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</si>
  <si>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</si>
  <si>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</si>
  <si>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</si>
  <si>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</si>
  <si>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</si>
  <si>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</si>
  <si>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</si>
  <si>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</si>
  <si>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</si>
  <si>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</si>
  <si>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</si>
  <si>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</si>
  <si>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</si>
  <si>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</si>
  <si>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</si>
  <si>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</si>
  <si>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</si>
  <si>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</si>
  <si>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</si>
  <si>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</si>
  <si>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</si>
  <si>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</si>
  <si>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</si>
  <si>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</si>
  <si>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</si>
  <si>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</si>
  <si>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</si>
  <si>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</si>
  <si>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</si>
  <si>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</si>
  <si>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</si>
  <si>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</si>
  <si>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</si>
  <si>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</si>
  <si>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</si>
  <si>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</si>
  <si>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</si>
  <si>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</si>
  <si>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</si>
  <si>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</si>
  <si>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</si>
  <si>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</si>
  <si>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</si>
  <si>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</si>
  <si>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</si>
  <si>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</si>
  <si>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</si>
  <si>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</si>
  <si>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</si>
  <si>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</si>
  <si>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</si>
  <si>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</si>
  <si>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</si>
  <si>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</si>
  <si>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</si>
  <si>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</si>
  <si>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</si>
  <si>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</si>
  <si>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</si>
  <si>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</si>
  <si>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</si>
  <si>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</si>
  <si>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</si>
  <si>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</si>
  <si>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</si>
  <si>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</si>
  <si>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</si>
  <si>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</si>
  <si>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</si>
  <si>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</si>
  <si>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</si>
  <si>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</si>
  <si>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</si>
  <si>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</si>
  <si>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</si>
  <si>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</si>
  <si>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</si>
  <si>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</si>
  <si>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</si>
  <si>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</si>
  <si>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</si>
  <si>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</si>
  <si>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</si>
  <si>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</si>
  <si>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</si>
  <si>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</si>
  <si>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</si>
  <si>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</si>
  <si>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</si>
  <si>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</si>
  <si>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</si>
  <si>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</si>
  <si>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</si>
  <si>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</si>
  <si>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</si>
  <si>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</si>
  <si>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</si>
  <si>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</si>
  <si>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</si>
  <si>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</si>
  <si>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</si>
  <si>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</si>
  <si>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</si>
  <si>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</si>
  <si>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</si>
  <si>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</si>
  <si>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</si>
  <si>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</si>
  <si>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</si>
  <si>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</si>
  <si>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</si>
  <si>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</si>
  <si>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</si>
  <si>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</si>
  <si>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</si>
  <si>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</si>
  <si>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</si>
  <si>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</si>
  <si>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</si>
  <si>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</si>
  <si>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</si>
  <si>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</si>
  <si>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</si>
  <si>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</si>
  <si>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</si>
  <si>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</si>
  <si>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</si>
  <si>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</si>
  <si>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</si>
  <si>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</si>
  <si>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</si>
  <si>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</si>
  <si>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</si>
  <si>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</si>
  <si>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</si>
  <si>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</si>
  <si>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</si>
  <si>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</si>
  <si>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</si>
  <si>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</si>
  <si>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</si>
  <si>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</si>
  <si>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</si>
  <si>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</si>
  <si>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</si>
  <si>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</si>
  <si>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</si>
  <si>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</si>
  <si>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</si>
  <si>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</si>
  <si>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</si>
  <si>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</si>
  <si>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</si>
  <si>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</si>
  <si>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</si>
  <si>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</si>
  <si>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</si>
  <si>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</si>
  <si>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</si>
  <si>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</si>
  <si>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</si>
  <si>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</si>
  <si>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</si>
  <si>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</si>
  <si>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</si>
  <si>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</si>
  <si>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</si>
  <si>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</si>
  <si>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</si>
  <si>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</si>
  <si>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</si>
  <si>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</si>
  <si>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</si>
  <si>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</si>
  <si>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</si>
  <si>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</si>
  <si>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</si>
  <si>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</si>
  <si>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</si>
  <si>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</si>
  <si>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</si>
  <si>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</si>
  <si>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</si>
  <si>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</si>
  <si>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</si>
  <si>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</si>
  <si>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</si>
  <si>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</si>
  <si>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</si>
  <si>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</si>
  <si>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</si>
  <si>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</si>
  <si>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</si>
  <si>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</si>
  <si>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</si>
  <si>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</si>
  <si>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</si>
  <si>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</si>
  <si>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</si>
  <si>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</si>
  <si>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</si>
  <si>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</si>
  <si>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</si>
  <si>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</si>
  <si>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</si>
  <si>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</si>
  <si>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</si>
  <si>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</si>
  <si>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</si>
  <si>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</si>
  <si>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</si>
  <si>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</si>
  <si>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</si>
  <si>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</si>
  <si>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</si>
  <si>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</si>
  <si>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</si>
  <si>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</si>
  <si>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</si>
  <si>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</si>
  <si>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</si>
  <si>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</si>
  <si>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</si>
  <si>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</si>
  <si>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</si>
  <si>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</si>
  <si>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</si>
  <si>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</si>
  <si>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</si>
  <si>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</si>
  <si>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</si>
  <si>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</si>
  <si>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</si>
  <si>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</si>
  <si>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</si>
  <si>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</si>
  <si>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</si>
  <si>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</si>
  <si>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</si>
  <si>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</si>
  <si>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</si>
  <si>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</si>
  <si>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</si>
  <si>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</si>
  <si>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</si>
  <si>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</si>
  <si>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</si>
  <si>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</si>
  <si>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</si>
  <si>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</si>
  <si>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</si>
  <si>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</si>
  <si>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</si>
  <si>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</si>
  <si>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</si>
  <si>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</si>
  <si>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</si>
  <si>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</si>
  <si>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</si>
  <si>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</si>
  <si>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</si>
  <si>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</si>
  <si>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</si>
  <si>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</si>
  <si>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</si>
  <si>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</si>
  <si>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</si>
  <si>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</si>
  <si>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</si>
  <si>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</si>
  <si>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</si>
  <si>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</si>
  <si>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</si>
  <si>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</si>
  <si>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</si>
  <si>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</si>
  <si>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</si>
  <si>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</si>
  <si>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</si>
  <si>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</si>
  <si>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</si>
  <si>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</si>
  <si>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</si>
  <si>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</si>
  <si>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</si>
  <si>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</si>
  <si>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</si>
  <si>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</si>
  <si>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</si>
  <si>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</si>
  <si>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</si>
  <si>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</si>
  <si>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</si>
  <si>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</si>
  <si>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</si>
  <si>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</si>
  <si>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</si>
  <si>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</si>
  <si>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</si>
  <si>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</si>
  <si>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</si>
  <si>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</si>
  <si>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</si>
  <si>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</si>
  <si>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</si>
  <si>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</si>
  <si>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</si>
  <si>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</si>
  <si>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</si>
  <si>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</si>
  <si>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</si>
  <si>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</si>
  <si>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</si>
  <si>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</si>
  <si>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</si>
  <si>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</si>
  <si>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</si>
  <si>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</si>
  <si>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</si>
  <si>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</si>
  <si>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</si>
  <si>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</si>
  <si>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</si>
  <si>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</si>
  <si>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</si>
  <si>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</si>
  <si>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</si>
  <si>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</si>
  <si>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</si>
  <si>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</si>
  <si>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</si>
  <si>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</si>
  <si>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</si>
  <si>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</si>
  <si>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</si>
  <si>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</si>
  <si>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</si>
  <si>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</si>
  <si>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</si>
  <si>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</si>
  <si>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</si>
  <si>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</si>
  <si>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</si>
  <si>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</si>
  <si>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</si>
  <si>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</si>
  <si>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</si>
  <si>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</si>
  <si>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</si>
  <si>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</si>
  <si>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</si>
  <si>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</si>
  <si>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</si>
  <si>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</si>
  <si>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</si>
  <si>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</si>
  <si>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</si>
  <si>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</si>
  <si>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</si>
  <si>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</si>
  <si>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</si>
  <si>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</si>
  <si>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</si>
  <si>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</si>
  <si>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</si>
  <si>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</si>
  <si>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</si>
  <si>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</si>
  <si>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</si>
  <si>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</si>
  <si>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</si>
  <si>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</si>
  <si>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</si>
  <si>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</si>
  <si>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</si>
  <si>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</si>
  <si>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</si>
  <si>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</si>
  <si>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</si>
  <si>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</si>
  <si>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</si>
  <si>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</si>
  <si>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</si>
  <si>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</si>
  <si>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</si>
  <si>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</si>
  <si>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</si>
  <si>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</si>
  <si>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</si>
  <si>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</si>
  <si>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</si>
  <si>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</si>
  <si>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</si>
  <si>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</si>
  <si>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</si>
  <si>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</si>
  <si>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</si>
  <si>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</si>
  <si>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</si>
  <si>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</si>
  <si>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</si>
  <si>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</si>
  <si>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</si>
  <si>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</si>
  <si>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</si>
  <si>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</si>
  <si>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</si>
  <si>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</si>
  <si>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</si>
  <si>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</si>
  <si>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</si>
  <si>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</si>
  <si>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</si>
  <si>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</si>
  <si>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</si>
  <si>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</si>
  <si>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</si>
  <si>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</si>
  <si>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</si>
  <si>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</si>
  <si>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</si>
  <si>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</si>
  <si>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</si>
  <si>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</si>
  <si>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</si>
  <si>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</si>
  <si>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</si>
  <si>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</si>
  <si>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</si>
  <si>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</si>
  <si>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</si>
  <si>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</si>
  <si>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</si>
  <si>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</si>
  <si>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</si>
  <si>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</si>
  <si>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</si>
  <si>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</si>
  <si>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</si>
  <si>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</si>
  <si>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</si>
  <si>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</si>
  <si>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</si>
  <si>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</si>
  <si>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</si>
  <si>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</si>
  <si>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</si>
  <si>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</si>
  <si>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</si>
  <si>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</si>
  <si>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</si>
  <si>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</si>
  <si>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</si>
  <si>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</si>
  <si>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</si>
  <si>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</si>
  <si>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</si>
  <si>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</si>
  <si>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</si>
  <si>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</si>
  <si>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</si>
  <si>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</si>
  <si>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</si>
  <si>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</si>
  <si>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</si>
  <si>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</si>
  <si>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</si>
  <si>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</si>
  <si>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</si>
  <si>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</si>
  <si>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</si>
  <si>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</si>
  <si>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</si>
  <si>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</si>
  <si>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</si>
  <si>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</si>
  <si>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</si>
  <si>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</si>
  <si>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</si>
  <si>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</si>
  <si>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</si>
  <si>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</si>
  <si>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</si>
  <si>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</si>
  <si>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</si>
  <si>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</si>
  <si>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</si>
  <si>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</si>
  <si>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</si>
  <si>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</si>
  <si>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</si>
  <si>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</si>
  <si>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</si>
  <si>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</si>
  <si>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</si>
  <si>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</si>
  <si>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</si>
  <si>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</si>
  <si>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</si>
  <si>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</si>
  <si>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</si>
  <si>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</si>
  <si>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</si>
  <si>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</si>
  <si>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</si>
  <si>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</si>
  <si>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</si>
  <si>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</si>
  <si>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</si>
  <si>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</si>
  <si>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</si>
  <si>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</si>
  <si>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</si>
  <si>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</si>
  <si>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</si>
  <si>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</si>
  <si>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</si>
  <si>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</si>
  <si>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</si>
  <si>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</si>
  <si>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</si>
  <si>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</si>
  <si>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</si>
  <si>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</si>
  <si>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</si>
  <si>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</si>
  <si>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</si>
  <si>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</si>
  <si>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</si>
  <si>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</si>
  <si>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</si>
  <si>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</si>
  <si>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</si>
  <si>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</si>
  <si>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</si>
  <si>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</si>
  <si>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</si>
  <si>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</si>
  <si>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</si>
  <si>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</si>
  <si>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</si>
  <si>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</si>
  <si>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</si>
  <si>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</si>
  <si>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</si>
  <si>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</si>
  <si>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</si>
  <si>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</si>
  <si>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</si>
  <si>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</si>
  <si>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</si>
  <si>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</si>
  <si>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</si>
  <si>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</si>
  <si>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</si>
  <si>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</si>
  <si>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</si>
  <si>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</si>
  <si>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</si>
  <si>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</si>
  <si>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</si>
  <si>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</si>
  <si>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</si>
  <si>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</si>
  <si>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</si>
  <si>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</si>
  <si>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</si>
  <si>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</si>
  <si>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</si>
  <si>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</si>
  <si>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</si>
  <si>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</si>
  <si>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</si>
  <si>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</si>
  <si>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</si>
  <si>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</si>
  <si>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</si>
  <si>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</si>
  <si>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</si>
  <si>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</si>
  <si>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</si>
  <si>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</si>
  <si>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</si>
  <si>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</si>
  <si>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</si>
  <si>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</si>
  <si>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</si>
  <si>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</si>
  <si>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</si>
  <si>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</si>
  <si>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</si>
  <si>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</si>
  <si>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</si>
  <si>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</si>
  <si>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</si>
  <si>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</si>
  <si>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</si>
  <si>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</si>
  <si>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</si>
  <si>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</si>
  <si>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</si>
  <si>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</si>
  <si>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</si>
  <si>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</si>
  <si>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</si>
  <si>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</si>
  <si>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</si>
  <si>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</si>
  <si>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</si>
  <si>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</si>
  <si>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</si>
  <si>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</si>
  <si>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</si>
  <si>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</si>
  <si>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</si>
  <si>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</si>
  <si>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</si>
  <si>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</si>
  <si>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</si>
  <si>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</si>
  <si>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</si>
  <si>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</si>
  <si>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</si>
  <si>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</si>
  <si>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</si>
  <si>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</si>
  <si>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</si>
  <si>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</si>
  <si>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</si>
  <si>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</si>
  <si>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</si>
  <si>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</si>
  <si>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</si>
  <si>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</si>
  <si>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</si>
  <si>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</si>
  <si>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</si>
  <si>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</si>
  <si>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</si>
  <si>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</si>
  <si>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</si>
  <si>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</si>
  <si>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</si>
  <si>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</si>
  <si>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</si>
  <si>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</si>
  <si>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</si>
  <si>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</si>
  <si>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</si>
  <si>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</si>
  <si>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</si>
  <si>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</si>
  <si>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</si>
  <si>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</si>
  <si>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</si>
  <si>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</si>
  <si>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</si>
  <si>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</si>
  <si>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</si>
  <si>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</si>
  <si>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</si>
  <si>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</si>
  <si>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</si>
  <si>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</si>
  <si>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</si>
  <si>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</si>
  <si>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</si>
  <si>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</si>
  <si>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</si>
  <si>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</si>
  <si>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</si>
  <si>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</si>
  <si>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</si>
  <si>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</si>
  <si>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</si>
  <si>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</si>
  <si>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</si>
  <si>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</si>
  <si>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</si>
  <si>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</si>
  <si>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</si>
  <si>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</si>
  <si>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</si>
  <si>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</si>
  <si>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</si>
  <si>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</si>
  <si>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</si>
  <si>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</si>
  <si>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</si>
  <si>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</si>
  <si>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</si>
  <si>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</si>
  <si>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</si>
  <si>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</si>
  <si>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</si>
  <si>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</si>
  <si>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</si>
  <si>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</si>
  <si>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</si>
  <si>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</si>
  <si>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</si>
  <si>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</si>
  <si>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</si>
  <si>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</si>
  <si>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</si>
  <si>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</si>
  <si>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</si>
  <si>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</si>
  <si>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</si>
  <si>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</si>
  <si>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</si>
  <si>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</si>
  <si>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</si>
  <si>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</si>
  <si>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</si>
  <si>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</si>
  <si>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</si>
  <si>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</si>
  <si>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</si>
  <si>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</si>
  <si>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</si>
  <si>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</si>
  <si>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</si>
  <si>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</si>
  <si>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</si>
  <si>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</si>
  <si>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</si>
  <si>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</si>
  <si>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</si>
  <si>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</si>
  <si>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</si>
  <si>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</si>
  <si>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</si>
  <si>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</si>
  <si>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</si>
  <si>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</si>
  <si>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</si>
  <si>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</si>
  <si>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</si>
  <si>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</si>
  <si>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</si>
  <si>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</si>
  <si>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</si>
  <si>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</si>
  <si>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</si>
  <si>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</si>
  <si>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</si>
  <si>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</si>
  <si>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</si>
  <si>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</si>
  <si>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</si>
  <si>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</si>
  <si>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</si>
  <si>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</si>
  <si>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</si>
  <si>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</si>
  <si>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</si>
  <si>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</si>
  <si>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</si>
  <si>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</si>
  <si>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</si>
  <si>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</si>
  <si>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</si>
  <si>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</si>
  <si>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</si>
  <si>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</si>
  <si>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</si>
  <si>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</si>
  <si>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</si>
  <si>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</si>
  <si>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</si>
  <si>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</si>
  <si>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</si>
  <si>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</si>
  <si>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</si>
  <si>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</si>
  <si>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</si>
  <si>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</si>
  <si>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</si>
  <si>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</si>
  <si>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</si>
  <si>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</si>
  <si>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</si>
  <si>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</si>
  <si>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</si>
  <si>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</si>
  <si>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</si>
  <si>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</si>
  <si>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</si>
  <si>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</si>
  <si>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</si>
  <si>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</si>
  <si>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</si>
  <si>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</si>
  <si>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</si>
  <si>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</si>
  <si>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</si>
  <si>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</si>
  <si>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</si>
  <si>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</si>
  <si>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</si>
  <si>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</si>
  <si>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</si>
  <si>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</si>
  <si>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</si>
  <si>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</si>
  <si>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</si>
  <si>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</si>
  <si>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</si>
  <si>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</si>
  <si>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</si>
  <si>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</si>
  <si>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</si>
  <si>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</si>
  <si>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</si>
  <si>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</si>
  <si>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</si>
  <si>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</si>
  <si>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</si>
  <si>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</si>
  <si>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</si>
  <si>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</si>
  <si>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</si>
  <si>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</si>
  <si>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</si>
  <si>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</si>
  <si>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</si>
  <si>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</si>
  <si>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</si>
  <si>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</si>
  <si>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</si>
  <si>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</si>
  <si>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</si>
  <si>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</si>
  <si>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</si>
  <si>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</si>
  <si>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</si>
  <si>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</si>
  <si>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</si>
  <si>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</si>
  <si>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</si>
  <si>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</si>
  <si>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</si>
  <si>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</si>
  <si>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</si>
  <si>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</si>
  <si>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</si>
  <si>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</si>
  <si>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</si>
  <si>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</si>
  <si>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</si>
  <si>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</si>
  <si>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</si>
  <si>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</si>
  <si>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</si>
  <si>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</si>
  <si>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</si>
  <si>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</si>
  <si>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</si>
  <si>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</si>
  <si>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</si>
  <si>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</si>
  <si>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</si>
  <si>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</si>
  <si>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</si>
  <si>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</si>
  <si>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</si>
  <si>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</si>
  <si>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</si>
  <si>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</si>
  <si>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</si>
  <si>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</si>
  <si>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</si>
  <si>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</si>
  <si>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</si>
  <si>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</si>
  <si>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</si>
  <si>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</si>
  <si>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</si>
  <si>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</si>
  <si>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</si>
  <si>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</si>
  <si>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</si>
  <si>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</si>
  <si>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</si>
  <si>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</si>
  <si>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</si>
  <si>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</si>
  <si>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</si>
  <si>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</si>
  <si>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</si>
  <si>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</si>
  <si>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</si>
  <si>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</si>
  <si>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</si>
  <si>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</si>
  <si>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</si>
  <si>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</si>
  <si>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</si>
  <si>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</si>
  <si>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</si>
  <si>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</si>
  <si>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</si>
  <si>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</si>
  <si>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</si>
  <si>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</si>
  <si>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</si>
  <si>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</si>
  <si>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</si>
  <si>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</si>
  <si>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</si>
  <si>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</si>
  <si>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</si>
  <si>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</si>
  <si>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</si>
  <si>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</si>
  <si>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</si>
  <si>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</si>
  <si>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</si>
  <si>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</si>
  <si>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</si>
  <si>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</si>
  <si>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</si>
  <si>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</si>
  <si>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</si>
  <si>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</si>
  <si>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</si>
  <si>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</si>
  <si>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</si>
  <si>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</si>
  <si>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</si>
  <si>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</si>
  <si>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</si>
  <si>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</si>
  <si>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</si>
  <si>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</si>
  <si>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</si>
  <si>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</si>
  <si>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</si>
  <si>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</si>
  <si>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</si>
  <si>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</si>
  <si>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</si>
  <si>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</si>
  <si>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</si>
  <si>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</si>
  <si>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</si>
  <si>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</si>
  <si>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</si>
  <si>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</si>
  <si>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</si>
  <si>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</si>
  <si>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</si>
  <si>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</si>
  <si>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</si>
  <si>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</si>
  <si>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</si>
  <si>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</si>
  <si>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</si>
  <si>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</si>
  <si>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</si>
  <si>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</si>
  <si>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</si>
  <si>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</si>
  <si>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</si>
  <si>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</si>
  <si>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</si>
  <si>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</si>
  <si>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</si>
  <si>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</si>
  <si>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</si>
  <si>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</si>
  <si>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</si>
  <si>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</si>
  <si>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</si>
  <si>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</si>
  <si>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</si>
  <si>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</si>
  <si>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</si>
  <si>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</si>
  <si>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</si>
  <si>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</si>
  <si>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</si>
  <si>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</si>
  <si>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</si>
  <si>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</si>
  <si>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</si>
  <si>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</si>
  <si>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</si>
  <si>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</si>
  <si>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</si>
  <si>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</si>
  <si>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</si>
  <si>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</si>
  <si>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</si>
  <si>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</si>
  <si>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</si>
  <si>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</si>
  <si>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</si>
  <si>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</si>
  <si>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</si>
  <si>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</si>
  <si>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</si>
  <si>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</si>
  <si>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</si>
  <si>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</si>
  <si>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</si>
  <si>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</si>
  <si>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</si>
  <si>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</si>
  <si>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</si>
  <si>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</si>
  <si>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</si>
  <si>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</si>
  <si>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</si>
  <si>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</si>
  <si>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</si>
  <si>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</si>
  <si>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</si>
  <si>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</si>
  <si>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</si>
  <si>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</si>
  <si>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</si>
  <si>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</si>
  <si>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</si>
  <si>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</si>
  <si>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</si>
  <si>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</si>
  <si>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</si>
  <si>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</si>
  <si>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</si>
  <si>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</si>
  <si>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</si>
  <si>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</si>
  <si>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</si>
  <si>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</si>
  <si>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</si>
  <si>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</si>
  <si>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</si>
  <si>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</si>
  <si>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</si>
  <si>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</si>
  <si>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</si>
  <si>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</si>
  <si>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</si>
  <si>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</si>
  <si>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</si>
  <si>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</si>
  <si>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</si>
  <si>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</si>
  <si>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</si>
  <si>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</si>
  <si>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</si>
  <si>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</si>
  <si>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</si>
  <si>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</si>
  <si>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</si>
  <si>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</si>
  <si>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</si>
  <si>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</si>
  <si>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</si>
  <si>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</si>
  <si>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</si>
  <si>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</si>
  <si>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</si>
  <si>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</si>
  <si>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</si>
  <si>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</si>
  <si>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</si>
  <si>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</si>
  <si>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</si>
  <si>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</si>
  <si>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</si>
  <si>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</si>
  <si>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</si>
  <si>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</si>
  <si>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</si>
  <si>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</si>
  <si>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</si>
  <si>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</si>
  <si>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</si>
  <si>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</si>
  <si>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</si>
  <si>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</si>
  <si>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</si>
  <si>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</si>
  <si>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</si>
  <si>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</si>
  <si>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</si>
  <si>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</si>
  <si>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</si>
  <si>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</si>
  <si>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</si>
  <si>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</si>
  <si>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</si>
  <si>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</si>
  <si>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</si>
  <si>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</si>
  <si>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</si>
  <si>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</si>
  <si>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</si>
  <si>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</si>
  <si>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</si>
  <si>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</si>
  <si>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</si>
  <si>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</si>
  <si>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</si>
  <si>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</si>
  <si>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</si>
  <si>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</si>
  <si>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</si>
  <si>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</si>
  <si>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</si>
  <si>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</si>
  <si>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</si>
  <si>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</si>
  <si>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</si>
  <si>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</si>
  <si>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</si>
  <si>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</si>
  <si>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</si>
  <si>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</si>
  <si>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</si>
  <si>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</si>
  <si>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</si>
  <si>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</si>
  <si>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</si>
  <si>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</si>
  <si>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</si>
  <si>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</si>
  <si>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</si>
  <si>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</si>
  <si>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</si>
  <si>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</si>
  <si>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</si>
  <si>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</si>
  <si>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</si>
  <si>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</si>
  <si>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</si>
  <si>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</si>
  <si>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</si>
  <si>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</si>
  <si>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</si>
  <si>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</si>
  <si>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</si>
  <si>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</si>
  <si>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</si>
  <si>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</si>
  <si>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</si>
  <si>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</si>
  <si>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</si>
  <si>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</si>
  <si>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</si>
  <si>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</si>
  <si>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</si>
  <si>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</si>
  <si>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</si>
  <si>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</si>
  <si>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</si>
  <si>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</si>
  <si>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</si>
  <si>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</si>
  <si>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</si>
  <si>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</si>
  <si>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</si>
  <si>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</si>
  <si>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</si>
  <si>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</si>
  <si>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</si>
  <si>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</si>
  <si>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</si>
  <si>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</si>
  <si>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</si>
  <si>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</si>
  <si>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</si>
  <si>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</si>
  <si>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</si>
  <si>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</si>
  <si>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</si>
  <si>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</si>
  <si>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</si>
  <si>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</si>
  <si>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</si>
  <si>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</si>
  <si>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</si>
  <si>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</si>
  <si>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</si>
  <si>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</si>
  <si>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</si>
  <si>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</si>
  <si>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</si>
  <si>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</si>
  <si>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</si>
  <si>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</si>
  <si>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</si>
  <si>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</si>
  <si>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</si>
  <si>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</si>
  <si>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</si>
  <si>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</si>
  <si>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</si>
  <si>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</si>
  <si>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</si>
  <si>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</si>
  <si>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</si>
  <si>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</si>
  <si>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</si>
  <si>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</si>
  <si>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</si>
  <si>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</si>
  <si>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</si>
  <si>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</si>
  <si>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</si>
  <si>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</si>
  <si>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</si>
  <si>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</si>
  <si>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</si>
  <si>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</si>
  <si>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</si>
  <si>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</si>
  <si>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</si>
  <si>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</si>
  <si>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</si>
  <si>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</si>
  <si>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</si>
  <si>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</si>
  <si>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</si>
  <si>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</si>
  <si>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</si>
  <si>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</si>
  <si>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</si>
  <si>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</si>
  <si>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</si>
  <si>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</si>
  <si>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</si>
  <si>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</si>
  <si>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</si>
  <si>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</si>
  <si>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</si>
  <si>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</si>
  <si>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</si>
  <si>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</si>
  <si>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</si>
  <si>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</si>
  <si>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</si>
  <si>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</si>
  <si>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</si>
  <si>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</si>
  <si>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</si>
  <si>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</si>
  <si>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</si>
  <si>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</si>
  <si>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</si>
  <si>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</si>
  <si>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</si>
  <si>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</si>
  <si>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</si>
  <si>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</si>
  <si>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</si>
  <si>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</si>
  <si>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</si>
  <si>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</si>
  <si>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</si>
  <si>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</si>
  <si>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</si>
  <si>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</si>
  <si>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</si>
  <si>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</si>
  <si>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</si>
  <si>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</si>
  <si>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</si>
  <si>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</si>
  <si>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</si>
  <si>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</si>
  <si>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</si>
  <si>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</si>
  <si>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</si>
  <si>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</si>
  <si>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</si>
  <si>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</si>
  <si>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</si>
  <si>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</si>
  <si>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</si>
  <si>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</si>
  <si>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</si>
  <si>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</si>
  <si>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</si>
  <si>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</si>
  <si>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</si>
  <si>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</si>
  <si>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</si>
  <si>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</si>
  <si>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</si>
  <si>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</si>
  <si>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</si>
  <si>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</si>
  <si>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</si>
  <si>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</si>
  <si>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</si>
  <si>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</si>
  <si>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</si>
  <si>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</si>
  <si>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</si>
  <si>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</si>
  <si>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</si>
  <si>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</si>
  <si>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</si>
  <si>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</si>
  <si>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</si>
  <si>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</si>
  <si>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</si>
  <si>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</si>
  <si>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</si>
  <si>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</si>
  <si>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</si>
  <si>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</si>
  <si>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</si>
  <si>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</si>
  <si>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</si>
  <si>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</si>
  <si>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</si>
  <si>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</si>
  <si>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</si>
  <si>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</si>
  <si>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</si>
  <si>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</si>
  <si>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</si>
  <si>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</si>
  <si>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</si>
  <si>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</si>
  <si>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</si>
  <si>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</si>
  <si>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</si>
  <si>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</si>
  <si>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</si>
  <si>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</si>
  <si>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</si>
  <si>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</si>
  <si>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</si>
  <si>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</si>
  <si>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</si>
  <si>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</si>
  <si>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</si>
  <si>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</si>
  <si>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</si>
  <si>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</si>
  <si>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</si>
  <si>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</si>
  <si>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</si>
  <si>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</si>
  <si>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</si>
  <si>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</si>
  <si>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</si>
  <si>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</si>
  <si>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</si>
  <si>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</si>
  <si>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</si>
  <si>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</si>
  <si>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</si>
  <si>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</si>
  <si>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</si>
  <si>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</si>
  <si>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</si>
  <si>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</si>
  <si>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</si>
  <si>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</si>
  <si>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</si>
  <si>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</si>
  <si>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</si>
  <si>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</si>
  <si>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</si>
  <si>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</si>
  <si>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</si>
  <si>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</si>
  <si>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</si>
  <si>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</si>
  <si>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</si>
  <si>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</si>
  <si>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</si>
  <si>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</si>
  <si>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</si>
  <si>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</si>
  <si>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</si>
  <si>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</si>
  <si>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</si>
  <si>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</si>
  <si>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</si>
  <si>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</si>
  <si>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</si>
  <si>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</si>
  <si>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</si>
  <si>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</si>
  <si>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</si>
  <si>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</si>
  <si>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</si>
  <si>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</si>
  <si>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</si>
  <si>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</si>
  <si>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</si>
  <si>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</si>
  <si>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</si>
  <si>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</si>
  <si>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</si>
  <si>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</si>
  <si>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</si>
  <si>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</si>
  <si>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</si>
  <si>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</si>
  <si>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</si>
  <si>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</si>
  <si>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</si>
  <si>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</si>
  <si>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</si>
  <si>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</si>
  <si>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</si>
  <si>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</si>
  <si>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</si>
  <si>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</si>
  <si>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</si>
  <si>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</si>
  <si>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</si>
  <si>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</si>
  <si>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</si>
  <si>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</si>
  <si>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</si>
  <si>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</si>
  <si>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</si>
  <si>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</si>
  <si>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</si>
  <si>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</si>
  <si>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</si>
  <si>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</si>
  <si>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</si>
  <si>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</si>
  <si>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</si>
  <si>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</si>
  <si>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</si>
  <si>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</si>
  <si>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</si>
  <si>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</si>
  <si>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</si>
  <si>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</si>
  <si>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</si>
  <si>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</si>
  <si>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</si>
  <si>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</si>
  <si>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</si>
  <si>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</si>
  <si>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</si>
  <si>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</si>
  <si>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</si>
  <si>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</si>
  <si>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</si>
  <si>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</si>
  <si>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</si>
  <si>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</si>
  <si>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</si>
  <si>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</si>
  <si>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</si>
  <si>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</si>
  <si>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</si>
  <si>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</si>
  <si>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</si>
  <si>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</si>
  <si>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</si>
  <si>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</si>
  <si>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</si>
  <si>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</si>
  <si>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</si>
  <si>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</si>
  <si>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</si>
  <si>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</si>
  <si>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</si>
  <si>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</si>
  <si>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</si>
  <si>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</si>
  <si>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</si>
  <si>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</si>
  <si>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</si>
  <si>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</si>
  <si>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</si>
  <si>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</si>
  <si>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</si>
  <si>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</si>
  <si>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</si>
  <si>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</si>
  <si>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</si>
  <si>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</si>
  <si>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</si>
  <si>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</si>
  <si>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</si>
  <si>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</si>
  <si>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</si>
  <si>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</si>
  <si>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</si>
  <si>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</si>
  <si>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</si>
  <si>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</si>
  <si>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</si>
  <si>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</si>
  <si>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</si>
  <si>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</si>
  <si>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</si>
  <si>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</si>
  <si>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</si>
  <si>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</si>
  <si>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</si>
  <si>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</si>
  <si>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</si>
  <si>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</si>
  <si>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</si>
  <si>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</si>
  <si>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</si>
  <si>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</si>
  <si>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</si>
  <si>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</si>
  <si>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</si>
  <si>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</si>
  <si>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</si>
  <si>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</si>
  <si>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</si>
  <si>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</si>
  <si>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</si>
  <si>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</si>
  <si>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</si>
  <si>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</si>
  <si>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</si>
  <si>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</si>
  <si>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</si>
  <si>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</si>
  <si>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</si>
  <si>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</si>
  <si>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</si>
  <si>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</si>
  <si>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</si>
  <si>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</si>
  <si>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</si>
  <si>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</si>
  <si>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</si>
  <si>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</si>
  <si>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</si>
  <si>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</si>
  <si>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</si>
  <si>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</si>
  <si>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</si>
  <si>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</si>
  <si>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</si>
  <si>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</si>
  <si>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</si>
  <si>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</si>
  <si>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</si>
  <si>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</si>
  <si>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</si>
  <si>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</si>
  <si>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</si>
  <si>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</si>
  <si>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</si>
  <si>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</si>
  <si>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</si>
  <si>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</si>
  <si>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</si>
  <si>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</si>
  <si>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</si>
  <si>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</si>
  <si>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</si>
  <si>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</si>
  <si>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</si>
  <si>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</si>
  <si>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</si>
  <si>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</si>
  <si>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</si>
  <si>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</si>
  <si>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</si>
  <si>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</si>
  <si>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</si>
  <si>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</si>
  <si>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</si>
  <si>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</si>
  <si>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</si>
  <si>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</si>
  <si>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</si>
  <si>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</si>
  <si>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</si>
  <si>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</si>
  <si>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</si>
  <si>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</si>
  <si>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</si>
  <si>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</si>
  <si>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</si>
  <si>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</si>
  <si>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</si>
  <si>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</si>
  <si>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</si>
  <si>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</si>
  <si>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</si>
  <si>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</si>
  <si>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</si>
  <si>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</si>
  <si>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</si>
  <si>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</si>
  <si>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</si>
  <si>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</si>
  <si>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</si>
  <si>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</si>
  <si>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</si>
  <si>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</si>
  <si>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</si>
  <si>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</si>
  <si>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</si>
  <si>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</si>
  <si>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</si>
  <si>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</si>
  <si>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</si>
  <si>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</si>
  <si>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</si>
  <si>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</si>
  <si>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</si>
  <si>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</si>
  <si>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</si>
  <si>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</si>
  <si>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</si>
  <si>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</si>
  <si>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</si>
  <si>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</si>
  <si>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</si>
  <si>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</si>
  <si>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</si>
  <si>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</si>
  <si>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</si>
  <si>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</si>
  <si>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</si>
  <si>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</si>
  <si>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</si>
  <si>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</si>
  <si>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</si>
  <si>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</si>
  <si>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</si>
  <si>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</si>
  <si>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</si>
  <si>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</si>
  <si>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</si>
  <si>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</si>
  <si>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</si>
  <si>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</si>
  <si>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</si>
  <si>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</si>
  <si>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</si>
  <si>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</si>
  <si>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</si>
  <si>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</si>
  <si>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</si>
  <si>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</si>
  <si>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</si>
  <si>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</si>
  <si>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</si>
  <si>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</si>
  <si>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</si>
  <si>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</si>
  <si>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</si>
  <si>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</si>
  <si>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</si>
  <si>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</si>
  <si>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</si>
  <si>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</si>
  <si>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</si>
  <si>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</si>
  <si>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</si>
  <si>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</si>
  <si>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</si>
  <si>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</si>
  <si>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</si>
  <si>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</si>
  <si>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</si>
  <si>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</si>
  <si>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</si>
  <si>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</si>
  <si>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</si>
  <si>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</si>
  <si>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</si>
  <si>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</si>
  <si>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</si>
  <si>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</si>
  <si>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</si>
  <si>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</si>
  <si>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</si>
  <si>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</si>
  <si>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</si>
  <si>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</si>
  <si>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</si>
  <si>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</si>
  <si>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</si>
  <si>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</si>
  <si>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</si>
  <si>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</si>
  <si>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</si>
  <si>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</si>
  <si>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</si>
  <si>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</si>
  <si>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</si>
  <si>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</si>
  <si>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</si>
  <si>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</si>
  <si>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</si>
  <si>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</si>
  <si>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</si>
  <si>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</si>
  <si>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</si>
  <si>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</si>
  <si>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</si>
  <si>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</si>
  <si>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</si>
  <si>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</si>
  <si>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</si>
  <si>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</si>
  <si>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</si>
  <si>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</si>
  <si>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</si>
  <si>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</si>
  <si>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</si>
  <si>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</si>
  <si>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</si>
  <si>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</si>
  <si>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</si>
  <si>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</si>
  <si>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</si>
  <si>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</si>
  <si>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</si>
  <si>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</si>
  <si>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</si>
  <si>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</si>
  <si>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</si>
  <si>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</si>
  <si>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</si>
  <si>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</si>
  <si>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</si>
  <si>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</si>
  <si>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</si>
  <si>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</si>
  <si>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</si>
  <si>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</si>
  <si>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</si>
  <si>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</si>
  <si>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</si>
  <si>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</si>
  <si>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</si>
  <si>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</si>
  <si>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</si>
  <si>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</si>
  <si>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</si>
  <si>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</si>
  <si>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</si>
  <si>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</si>
  <si>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</si>
  <si>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</si>
  <si>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</si>
  <si>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</si>
  <si>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</si>
  <si>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</si>
  <si>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</si>
  <si>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</si>
  <si>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</si>
  <si>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</si>
  <si>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</si>
  <si>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</si>
  <si>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</si>
  <si>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</si>
  <si>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</si>
  <si>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</si>
  <si>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</si>
  <si>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</si>
  <si>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</si>
  <si>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</si>
  <si>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</si>
  <si>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</si>
  <si>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</si>
  <si>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</si>
  <si>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</si>
  <si>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</si>
  <si>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</si>
  <si>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</si>
  <si>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</si>
  <si>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</si>
  <si>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</si>
  <si>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</si>
  <si>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</si>
  <si>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</si>
  <si>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</si>
  <si>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</si>
  <si>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</si>
  <si>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</si>
  <si>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</si>
  <si>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</si>
  <si>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</si>
  <si>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</si>
  <si>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</si>
  <si>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</si>
  <si>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</si>
  <si>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</si>
  <si>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</si>
  <si>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</si>
  <si>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</si>
  <si>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</si>
  <si>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</si>
  <si>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</si>
  <si>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</si>
  <si>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</si>
  <si>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</si>
  <si>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</si>
  <si>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</si>
  <si>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</si>
  <si>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</si>
  <si>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</si>
  <si>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</si>
  <si>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</si>
  <si>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</si>
  <si>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</si>
  <si>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</si>
  <si>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</si>
  <si>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</si>
  <si>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</si>
  <si>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</si>
  <si>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</si>
  <si>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</si>
  <si>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</si>
  <si>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</si>
  <si>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</si>
  <si>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</si>
  <si>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</si>
  <si>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</si>
  <si>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</si>
  <si>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</si>
  <si>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</si>
  <si>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</si>
  <si>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</si>
  <si>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</si>
  <si>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</si>
  <si>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</si>
  <si>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</si>
  <si>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</si>
  <si>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</si>
  <si>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</si>
  <si>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</si>
  <si>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</si>
  <si>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</si>
  <si>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</si>
  <si>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</si>
  <si>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</si>
  <si>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</si>
  <si>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</si>
  <si>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</si>
  <si>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</si>
  <si>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</si>
  <si>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</si>
  <si>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</si>
  <si>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</si>
  <si>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</si>
  <si>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</si>
  <si>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</si>
  <si>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</si>
  <si>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</si>
  <si>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</si>
  <si>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</si>
  <si>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</si>
  <si>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</si>
  <si>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</si>
  <si>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</si>
  <si>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</si>
  <si>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</si>
  <si>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</si>
  <si>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</si>
  <si>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</si>
  <si>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</si>
  <si>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</si>
  <si>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</si>
  <si>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</si>
  <si>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</si>
  <si>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</si>
  <si>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</si>
  <si>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</si>
  <si>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</si>
  <si>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</si>
  <si>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</si>
  <si>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</si>
  <si>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</si>
  <si>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</si>
  <si>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</si>
  <si>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</si>
  <si>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</si>
  <si>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</si>
  <si>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</si>
  <si>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</si>
  <si>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</si>
  <si>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</si>
  <si>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</si>
  <si>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</si>
  <si>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</si>
  <si>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</si>
  <si>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</si>
  <si>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</si>
  <si>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</si>
  <si>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</si>
  <si>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</si>
  <si>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</si>
  <si>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</si>
  <si>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</si>
  <si>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</si>
  <si>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</si>
  <si>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</si>
  <si>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</si>
  <si>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</si>
  <si>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</si>
  <si>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</si>
  <si>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</si>
  <si>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</si>
  <si>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</si>
  <si>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</si>
  <si>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</si>
  <si>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</si>
  <si>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</si>
  <si>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</si>
  <si>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</si>
  <si>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</si>
  <si>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</si>
  <si>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</si>
  <si>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</si>
  <si>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</si>
  <si>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</si>
  <si>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</si>
  <si>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</si>
  <si>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</si>
  <si>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</si>
  <si>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</si>
  <si>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</si>
  <si>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</si>
  <si>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</si>
  <si>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</si>
  <si>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</si>
  <si>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</si>
  <si>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</si>
  <si>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</si>
  <si>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</si>
  <si>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</si>
  <si>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</si>
  <si>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</si>
  <si>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</si>
  <si>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</si>
  <si>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</si>
  <si>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</si>
  <si>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</si>
  <si>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</si>
  <si>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</si>
  <si>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</si>
  <si>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</si>
  <si>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</si>
  <si>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</si>
  <si>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</si>
  <si>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</si>
  <si>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</si>
  <si>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</si>
  <si>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</si>
  <si>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</si>
  <si>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</si>
  <si>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</si>
  <si>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</si>
  <si>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</si>
  <si>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</si>
  <si>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</si>
  <si>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</si>
  <si>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</si>
  <si>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</si>
  <si>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</si>
  <si>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</si>
  <si>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</si>
  <si>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</si>
  <si>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</si>
  <si>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</si>
  <si>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</si>
  <si>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</si>
  <si>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</si>
  <si>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</si>
  <si>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</si>
  <si>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</si>
  <si>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</si>
  <si>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</si>
  <si>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</si>
  <si>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</si>
  <si>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</si>
  <si>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</si>
  <si>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</si>
  <si>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</si>
  <si>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</si>
  <si>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</si>
  <si>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</si>
  <si>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</si>
  <si>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</si>
  <si>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</si>
  <si>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</si>
  <si>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</si>
  <si>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</si>
  <si>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</si>
  <si>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</si>
  <si>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</si>
  <si>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</si>
  <si>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</si>
  <si>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</si>
  <si>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</si>
  <si>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</si>
  <si>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</si>
  <si>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</si>
  <si>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</si>
  <si>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</si>
  <si>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</si>
  <si>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</si>
  <si>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</si>
  <si>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</si>
  <si>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</si>
  <si>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</si>
  <si>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</si>
  <si>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</si>
  <si>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</si>
  <si>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</si>
  <si>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</si>
  <si>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</si>
  <si>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</si>
  <si>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</si>
  <si>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</si>
  <si>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</si>
  <si>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</si>
  <si>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</si>
  <si>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</si>
  <si>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</si>
  <si>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</si>
  <si>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</si>
  <si>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</si>
  <si>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</si>
  <si>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</si>
  <si>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</si>
  <si>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</si>
  <si>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</si>
  <si>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</si>
  <si>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</si>
  <si>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</si>
  <si>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</si>
  <si>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</si>
  <si>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</si>
  <si>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</si>
  <si>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</si>
  <si>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</si>
  <si>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</si>
  <si>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</si>
  <si>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</si>
  <si>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</si>
  <si>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</si>
  <si>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</si>
  <si>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</si>
  <si>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</si>
  <si>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</si>
  <si>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</si>
  <si>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</si>
  <si>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</si>
  <si>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</si>
  <si>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</si>
  <si>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</si>
  <si>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</si>
  <si>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</si>
  <si>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</si>
  <si>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</si>
  <si>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</si>
  <si>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</si>
  <si>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</si>
  <si>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</si>
  <si>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</si>
  <si>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</si>
  <si>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</si>
  <si>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</si>
  <si>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</si>
  <si>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</si>
  <si>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</si>
  <si>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</si>
  <si>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</si>
  <si>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</si>
  <si>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</si>
  <si>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</si>
  <si>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</si>
  <si>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</si>
  <si>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</si>
  <si>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</si>
  <si>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</si>
  <si>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</si>
  <si>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</si>
  <si>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</si>
  <si>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</si>
  <si>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</si>
  <si>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</si>
  <si>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</si>
  <si>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</si>
  <si>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</si>
  <si>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</si>
  <si>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</si>
  <si>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</si>
  <si>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</si>
  <si>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</si>
  <si>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</si>
  <si>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</si>
  <si>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</si>
  <si>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</si>
  <si>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</si>
  <si>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</si>
  <si>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</si>
  <si>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</si>
  <si>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</si>
  <si>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</si>
  <si>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</si>
  <si>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</si>
  <si>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</si>
  <si>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</si>
  <si>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</si>
  <si>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</si>
  <si>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</si>
  <si>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</si>
  <si>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</si>
  <si>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</si>
  <si>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</si>
  <si>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</si>
  <si>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</si>
  <si>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</si>
  <si>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</si>
  <si>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</si>
  <si>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</si>
  <si>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</si>
  <si>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</si>
  <si>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</si>
  <si>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</si>
  <si>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</si>
  <si>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</si>
  <si>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</si>
  <si>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</si>
  <si>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</si>
  <si>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</si>
  <si>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</si>
  <si>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</si>
  <si>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</si>
  <si>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</si>
  <si>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</si>
  <si>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</si>
  <si>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</si>
  <si>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</si>
  <si>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</si>
  <si>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</si>
  <si>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</si>
  <si>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</si>
  <si>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</si>
  <si>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</si>
  <si>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</si>
  <si>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</si>
  <si>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</si>
  <si>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</si>
  <si>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</si>
  <si>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</si>
  <si>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</si>
  <si>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</si>
  <si>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</si>
  <si>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</si>
  <si>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</si>
  <si>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</si>
  <si>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</si>
  <si>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</si>
  <si>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</si>
  <si>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</si>
  <si>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</si>
  <si>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</si>
  <si>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</si>
  <si>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</si>
  <si>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</si>
  <si>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</si>
  <si>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</si>
  <si>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</si>
  <si>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</si>
  <si>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</si>
  <si>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</si>
  <si>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</si>
  <si>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</si>
  <si>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</si>
  <si>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</si>
  <si>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</si>
  <si>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</si>
  <si>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</si>
  <si>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</si>
  <si>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</si>
  <si>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</si>
  <si>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</si>
  <si>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</si>
  <si>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</si>
  <si>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</si>
  <si>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</si>
  <si>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</si>
  <si>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</si>
  <si>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</si>
  <si>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</si>
  <si>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</si>
  <si>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</si>
  <si>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</si>
  <si>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</si>
  <si>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</si>
  <si>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</si>
  <si>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</si>
  <si>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</si>
  <si>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</si>
  <si>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</si>
  <si>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</si>
  <si>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</si>
  <si>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</si>
  <si>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</si>
  <si>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</si>
  <si>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</si>
  <si>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</si>
  <si>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</si>
  <si>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</si>
  <si>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</si>
  <si>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</si>
  <si>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</si>
  <si>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</si>
  <si>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</si>
  <si>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</si>
  <si>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</si>
  <si>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</si>
  <si>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</si>
  <si>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</si>
  <si>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</si>
  <si>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</si>
  <si>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</si>
  <si>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</si>
  <si>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</si>
  <si>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</si>
  <si>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</si>
  <si>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</si>
  <si>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</si>
  <si>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</si>
  <si>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</si>
  <si>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</si>
  <si>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</si>
  <si>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</si>
  <si>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</si>
  <si>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</si>
  <si>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</si>
  <si>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</si>
  <si>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</si>
  <si>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</si>
  <si>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</si>
  <si>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</si>
  <si>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</si>
  <si>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</si>
  <si>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</si>
  <si>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</si>
  <si>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</si>
  <si>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</si>
  <si>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</si>
  <si>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</si>
  <si>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</si>
  <si>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</si>
  <si>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</si>
  <si>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</si>
  <si>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</si>
  <si>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</si>
  <si>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</si>
  <si>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</si>
  <si>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</si>
  <si>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</si>
  <si>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</si>
  <si>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</si>
  <si>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</si>
  <si>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</si>
  <si>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</si>
  <si>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</si>
  <si>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</si>
  <si>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</si>
  <si>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</si>
  <si>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</si>
  <si>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</si>
  <si>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</si>
  <si>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</si>
  <si>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</si>
  <si>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</si>
  <si>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</si>
  <si>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</si>
  <si>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</si>
  <si>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</si>
  <si>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</si>
  <si>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</si>
  <si>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</si>
  <si>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</si>
  <si>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</si>
  <si>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</si>
  <si>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</si>
  <si>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</si>
  <si>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</si>
  <si>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</si>
  <si>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</si>
  <si>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</si>
  <si>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</si>
  <si>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</si>
  <si>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</si>
  <si>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</si>
  <si>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</si>
  <si>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</si>
  <si>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</si>
  <si>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</si>
  <si>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</si>
  <si>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</si>
  <si>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</si>
  <si>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</si>
  <si>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</si>
  <si>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</si>
  <si>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</si>
  <si>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</si>
  <si>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</si>
  <si>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</si>
  <si>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</si>
  <si>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</si>
  <si>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</si>
  <si>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</si>
  <si>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</si>
  <si>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</si>
  <si>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</si>
  <si>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</si>
  <si>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</si>
  <si>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</si>
  <si>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</si>
  <si>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</si>
  <si>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</si>
  <si>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</si>
  <si>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</si>
  <si>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</si>
  <si>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</si>
  <si>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</si>
  <si>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</si>
  <si>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</si>
  <si>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</si>
  <si>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</si>
  <si>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</si>
  <si>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</si>
  <si>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</si>
  <si>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</si>
  <si>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</si>
  <si>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</si>
  <si>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</si>
  <si>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</si>
  <si>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</si>
  <si>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</si>
  <si>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</si>
  <si>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</si>
  <si>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</si>
  <si>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</si>
  <si>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</si>
  <si>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</si>
  <si>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</si>
  <si>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</si>
  <si>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</si>
  <si>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</si>
  <si>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</si>
  <si>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</si>
  <si>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</si>
  <si>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</si>
  <si>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</si>
  <si>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</si>
  <si>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</si>
  <si>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</si>
  <si>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</si>
  <si>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</si>
  <si>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</si>
  <si>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</si>
  <si>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</si>
  <si>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</si>
  <si>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</si>
  <si>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</si>
  <si>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</si>
  <si>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</si>
  <si>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</si>
  <si>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</si>
  <si>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</si>
  <si>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</si>
  <si>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</si>
  <si>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</si>
  <si>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</si>
  <si>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</si>
  <si>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</si>
  <si>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</si>
  <si>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</si>
  <si>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</si>
  <si>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</si>
  <si>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</si>
  <si>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</si>
  <si>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</si>
  <si>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</si>
  <si>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</si>
  <si>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</si>
  <si>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</si>
  <si>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</si>
  <si>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</si>
  <si>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</si>
  <si>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</si>
  <si>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</si>
  <si>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</si>
  <si>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</si>
  <si>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</si>
  <si>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</si>
  <si>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</si>
  <si>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</si>
  <si>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</si>
  <si>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</si>
  <si>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</si>
  <si>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</si>
  <si>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</si>
  <si>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</si>
  <si>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</si>
  <si>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</si>
  <si>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</si>
  <si>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</si>
  <si>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</si>
  <si>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</si>
  <si>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</si>
  <si>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</si>
  <si>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</si>
  <si>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</si>
  <si>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</si>
  <si>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</si>
  <si>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</si>
  <si>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</si>
  <si>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</si>
  <si>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</si>
  <si>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</si>
  <si>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</si>
  <si>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</si>
  <si>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</si>
  <si>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</si>
  <si>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</si>
  <si>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</si>
  <si>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</si>
  <si>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</si>
  <si>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</si>
  <si>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</si>
  <si>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</si>
  <si>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</si>
  <si>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</si>
  <si>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</si>
  <si>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</si>
  <si>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</si>
  <si>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</si>
  <si>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</si>
  <si>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</si>
  <si>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</si>
  <si>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</si>
  <si>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</si>
  <si>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</si>
  <si>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</si>
  <si>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</si>
  <si>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</si>
  <si>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</si>
  <si>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</si>
  <si>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</si>
  <si>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</si>
  <si>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</si>
  <si>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</si>
  <si>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</si>
  <si>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</si>
  <si>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</si>
  <si>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</si>
  <si>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</si>
  <si>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</si>
  <si>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</si>
  <si>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</si>
  <si>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</si>
  <si>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</si>
  <si>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</si>
  <si>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</si>
  <si>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</si>
  <si>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</si>
  <si>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</si>
  <si>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</si>
  <si>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</si>
  <si>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</si>
  <si>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</si>
  <si>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</si>
  <si>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</si>
  <si>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</si>
  <si>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</si>
  <si>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</si>
  <si>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</si>
  <si>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</si>
  <si>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</si>
  <si>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</si>
  <si>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</si>
  <si>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</si>
  <si>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</si>
  <si>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</si>
  <si>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</si>
  <si>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</si>
  <si>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</si>
  <si>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</si>
  <si>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</si>
  <si>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</si>
  <si>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</si>
  <si>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</si>
  <si>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</si>
  <si>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</si>
  <si>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</si>
  <si>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</si>
  <si>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</si>
  <si>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</si>
  <si>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</si>
  <si>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</si>
  <si>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</si>
  <si>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</si>
  <si>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</si>
  <si>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</si>
  <si>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</si>
  <si>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</si>
  <si>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</si>
  <si>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</si>
  <si>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</si>
  <si>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</si>
  <si>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</si>
  <si>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</si>
  <si>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</si>
  <si>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</si>
  <si>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</si>
  <si>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</si>
  <si>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</si>
  <si>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</si>
  <si>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</si>
  <si>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</si>
  <si>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</si>
  <si>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</si>
  <si>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</si>
  <si>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</si>
  <si>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</si>
  <si>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</si>
  <si>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</si>
  <si>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</si>
  <si>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</si>
  <si>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</si>
  <si>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</si>
  <si>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</si>
  <si>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</si>
  <si>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</si>
  <si>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</si>
  <si>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</si>
  <si>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</si>
  <si>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</si>
  <si>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</si>
  <si>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</si>
  <si>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</si>
  <si>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</si>
  <si>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</si>
  <si>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</si>
  <si>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</si>
  <si>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</si>
  <si>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</si>
  <si>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</si>
  <si>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</si>
  <si>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</si>
  <si>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</si>
  <si>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</si>
  <si>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</si>
  <si>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</si>
  <si>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</si>
  <si>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</si>
  <si>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</si>
  <si>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</si>
  <si>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</si>
  <si>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</si>
  <si>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</si>
  <si>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</si>
  <si>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</si>
  <si>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</si>
  <si>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</si>
  <si>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</si>
  <si>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</si>
  <si>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</si>
  <si>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</si>
  <si>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</si>
  <si>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</si>
  <si>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</si>
  <si>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</si>
  <si>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</si>
  <si>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</si>
  <si>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</si>
  <si>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</si>
  <si>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</si>
  <si>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</si>
  <si>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</si>
  <si>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</si>
  <si>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</si>
  <si>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</si>
  <si>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</si>
  <si>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</si>
  <si>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</si>
  <si>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</si>
  <si>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</si>
  <si>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</si>
  <si>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</si>
  <si>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</si>
  <si>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</si>
  <si>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</si>
  <si>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</si>
  <si>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</si>
  <si>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</si>
  <si>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</si>
  <si>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</si>
  <si>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</si>
  <si>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</si>
  <si>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</si>
  <si>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</si>
  <si>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</si>
  <si>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</si>
  <si>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</si>
  <si>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</si>
  <si>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</si>
  <si>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</si>
  <si>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</si>
  <si>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</si>
  <si>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</si>
  <si>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</si>
  <si>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</si>
  <si>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</si>
  <si>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</si>
  <si>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</si>
  <si>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</si>
  <si>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</si>
  <si>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</si>
  <si>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</si>
  <si>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</si>
  <si>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</si>
  <si>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</si>
  <si>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</si>
  <si>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</si>
  <si>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</si>
  <si>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</si>
  <si>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</si>
  <si>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</si>
  <si>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</si>
  <si>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</si>
  <si>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</si>
  <si>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</si>
  <si>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</si>
  <si>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</si>
  <si>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</si>
  <si>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</si>
  <si>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</si>
  <si>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</si>
  <si>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</si>
  <si>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</si>
  <si>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</si>
  <si>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</si>
  <si>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</si>
  <si>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</si>
  <si>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</si>
  <si>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</si>
  <si>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</si>
  <si>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</si>
  <si>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</si>
  <si>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</si>
  <si>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</si>
  <si>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</si>
  <si>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</si>
  <si>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</si>
  <si>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</si>
  <si>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</si>
  <si>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</si>
  <si>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</si>
  <si>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</si>
  <si>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</si>
  <si>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</si>
  <si>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</si>
  <si>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</si>
  <si>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</si>
  <si>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</si>
  <si>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</si>
  <si>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</si>
  <si>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</si>
  <si>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</si>
  <si>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</si>
  <si>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</si>
  <si>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</si>
  <si>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</si>
  <si>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</si>
  <si>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</si>
  <si>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</si>
  <si>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</si>
  <si>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</si>
  <si>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</si>
  <si>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</si>
  <si>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</si>
  <si>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</si>
  <si>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</si>
  <si>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</si>
  <si>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</si>
  <si>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</si>
  <si>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</si>
  <si>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</si>
  <si>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</si>
  <si>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</si>
  <si>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</si>
  <si>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</si>
  <si>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</si>
  <si>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</si>
  <si>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</si>
  <si>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</si>
  <si>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</si>
  <si>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</si>
  <si>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</si>
  <si>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</si>
  <si>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</si>
  <si>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</si>
  <si>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</si>
  <si>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</si>
  <si>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</si>
  <si>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</si>
  <si>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</si>
  <si>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</si>
  <si>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</si>
  <si>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</si>
  <si>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</si>
  <si>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</si>
  <si>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</si>
  <si>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</si>
  <si>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</si>
  <si>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</si>
  <si>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</si>
  <si>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</si>
  <si>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</si>
  <si>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</si>
  <si>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</si>
  <si>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</si>
  <si>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</si>
  <si>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</si>
  <si>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</si>
  <si>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</si>
  <si>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</si>
  <si>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</si>
  <si>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</si>
  <si>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</si>
  <si>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</si>
  <si>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</si>
  <si>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</si>
  <si>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</si>
  <si>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</si>
  <si>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</si>
  <si>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</si>
  <si>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</si>
  <si>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</si>
  <si>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</si>
  <si>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</si>
  <si>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</si>
  <si>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</si>
  <si>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</si>
  <si>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</si>
  <si>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</si>
  <si>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</si>
  <si>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</si>
  <si>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</si>
  <si>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</si>
  <si>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</si>
  <si>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</si>
  <si>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</si>
  <si>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</si>
  <si>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</si>
  <si>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</si>
  <si>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</si>
  <si>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</si>
  <si>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</si>
  <si>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</si>
  <si>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</si>
  <si>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</si>
  <si>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</si>
  <si>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</si>
  <si>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</si>
  <si>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</si>
  <si>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</si>
  <si>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</si>
  <si>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</si>
  <si>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</si>
  <si>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</si>
  <si>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</si>
  <si>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</si>
  <si>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</si>
  <si>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</si>
  <si>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</si>
  <si>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</si>
  <si>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</si>
  <si>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</si>
  <si>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</si>
  <si>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</si>
  <si>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</si>
  <si>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</si>
  <si>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</si>
  <si>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</si>
  <si>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</si>
  <si>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</si>
  <si>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</si>
  <si>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</si>
  <si>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</si>
  <si>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</si>
  <si>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</si>
  <si>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</si>
  <si>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</si>
  <si>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</si>
  <si>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</si>
  <si>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</si>
  <si>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</si>
  <si>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</si>
  <si>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</si>
  <si>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</si>
  <si>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</si>
  <si>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</si>
  <si>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</si>
  <si>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</si>
  <si>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</si>
  <si>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</si>
  <si>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</si>
  <si>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</si>
  <si>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</si>
  <si>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</si>
  <si>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</si>
  <si>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</si>
  <si>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</si>
  <si>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</si>
  <si>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</si>
  <si>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</si>
  <si>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</si>
  <si>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</si>
  <si>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</si>
  <si>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</si>
  <si>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</si>
  <si>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</si>
  <si>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</si>
  <si>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</si>
  <si>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</si>
  <si>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</si>
  <si>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</si>
  <si>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</si>
  <si>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</si>
  <si>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</si>
  <si>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</si>
  <si>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</si>
  <si>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</si>
  <si>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</si>
  <si>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</si>
  <si>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</si>
  <si>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</si>
  <si>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</si>
  <si>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</si>
  <si>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</si>
  <si>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</si>
  <si>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</si>
  <si>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</si>
  <si>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</si>
  <si>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</si>
  <si>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</si>
  <si>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</si>
  <si>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</si>
  <si>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</si>
  <si>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</si>
  <si>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</si>
  <si>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</si>
  <si>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</si>
  <si>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</si>
  <si>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</si>
  <si>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</si>
  <si>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</si>
  <si>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</si>
  <si>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</si>
  <si>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</si>
  <si>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</si>
  <si>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</si>
  <si>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</si>
  <si>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</si>
  <si>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</si>
  <si>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</si>
  <si>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</si>
  <si>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</si>
  <si>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</si>
  <si>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</si>
  <si>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</si>
  <si>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</si>
  <si>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</si>
  <si>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</si>
  <si>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</si>
  <si>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</si>
  <si>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</si>
  <si>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</si>
  <si>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</si>
  <si>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</si>
  <si>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</si>
  <si>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</si>
  <si>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</si>
  <si>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</si>
  <si>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</si>
  <si>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</si>
  <si>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</si>
  <si>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</si>
  <si>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</si>
  <si>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</si>
  <si>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</si>
  <si>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</si>
  <si>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</si>
  <si>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</si>
  <si>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</si>
  <si>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</si>
  <si>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</si>
  <si>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</si>
  <si>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</si>
  <si>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</si>
  <si>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</si>
  <si>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</si>
  <si>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</si>
  <si>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</si>
  <si>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</si>
  <si>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</si>
  <si>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</si>
  <si>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</si>
  <si>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</si>
  <si>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</si>
  <si>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</si>
  <si>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</si>
  <si>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</si>
  <si>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</si>
  <si>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</si>
  <si>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</si>
  <si>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</si>
  <si>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</si>
  <si>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</si>
  <si>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</si>
  <si>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</si>
  <si>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</si>
  <si>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</si>
  <si>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</si>
  <si>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</si>
  <si>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</si>
  <si>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</si>
  <si>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</si>
  <si>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</si>
  <si>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</si>
  <si>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</si>
  <si>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</si>
  <si>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</si>
  <si>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</si>
  <si>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</si>
  <si>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</si>
  <si>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</si>
  <si>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</si>
  <si>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</si>
  <si>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</si>
  <si>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</si>
  <si>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</si>
  <si>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</si>
  <si>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</si>
  <si>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</si>
  <si>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</si>
  <si>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</si>
  <si>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</si>
  <si>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</si>
  <si>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</si>
  <si>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</si>
  <si>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</si>
  <si>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</si>
  <si>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</si>
  <si>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</si>
  <si>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</si>
  <si>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</si>
  <si>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</si>
  <si>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</si>
  <si>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</si>
  <si>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</si>
  <si>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</si>
  <si>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</si>
  <si>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</si>
  <si>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</si>
  <si>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</si>
  <si>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</si>
  <si>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</si>
  <si>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</si>
  <si>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</si>
  <si>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</si>
  <si>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</si>
  <si>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</si>
  <si>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</si>
  <si>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</si>
  <si>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</si>
  <si>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</si>
  <si>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</si>
  <si>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</si>
  <si>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</si>
  <si>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</si>
  <si>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</si>
  <si>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</si>
  <si>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</si>
  <si>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</si>
  <si>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</si>
  <si>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</si>
  <si>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</si>
  <si>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</si>
  <si>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</si>
  <si>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</si>
  <si>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</si>
  <si>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</si>
  <si>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</si>
  <si>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</si>
  <si>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</si>
  <si>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</si>
  <si>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</si>
  <si>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</si>
  <si>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</si>
  <si>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</si>
  <si>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</si>
  <si>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</si>
  <si>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</si>
  <si>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</si>
  <si>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</si>
  <si>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</si>
  <si>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</si>
  <si>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</si>
  <si>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</si>
  <si>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</si>
  <si>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</si>
  <si>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</si>
  <si>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</si>
  <si>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</si>
  <si>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</si>
  <si>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</si>
  <si>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</si>
  <si>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</si>
  <si>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</si>
  <si>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</si>
  <si>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</si>
  <si>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</si>
  <si>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</si>
  <si>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</si>
  <si>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</si>
  <si>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</si>
  <si>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</si>
  <si>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</si>
  <si>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</si>
  <si>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</si>
  <si>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</si>
  <si>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</si>
  <si>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</si>
  <si>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</si>
  <si>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</si>
  <si>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</si>
  <si>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</si>
  <si>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</si>
  <si>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</si>
  <si>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</si>
  <si>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</si>
  <si>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</si>
  <si>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</si>
  <si>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</si>
  <si>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</si>
  <si>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</si>
  <si>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</si>
  <si>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</si>
  <si>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</si>
  <si>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</si>
  <si>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</si>
  <si>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</si>
  <si>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</si>
  <si>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</si>
  <si>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</si>
  <si>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</si>
  <si>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</si>
  <si>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</si>
  <si>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</si>
  <si>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</si>
  <si>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</si>
  <si>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</si>
  <si>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</si>
  <si>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</si>
  <si>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</si>
  <si>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</si>
  <si>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</si>
  <si>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</si>
  <si>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</si>
  <si>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</si>
  <si>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</si>
  <si>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</si>
  <si>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</si>
  <si>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</si>
  <si>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</si>
  <si>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</si>
  <si>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</si>
  <si>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</si>
  <si>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</si>
  <si>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</si>
  <si>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</si>
  <si>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</si>
  <si>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</si>
  <si>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</si>
  <si>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</si>
  <si>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</si>
  <si>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</si>
  <si>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</si>
  <si>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</si>
  <si>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</si>
  <si>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</si>
  <si>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</si>
  <si>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</si>
  <si>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</si>
  <si>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</si>
  <si>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</si>
  <si>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</si>
  <si>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</si>
  <si>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</si>
  <si>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</si>
  <si>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</si>
  <si>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</si>
  <si>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</si>
  <si>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</si>
  <si>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</si>
  <si>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</si>
  <si>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</si>
  <si>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</si>
  <si>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</si>
  <si>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</si>
  <si>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</si>
  <si>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</si>
  <si>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</si>
  <si>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</si>
  <si>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</si>
  <si>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</si>
  <si>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</si>
  <si>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</si>
  <si>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</si>
  <si>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</si>
  <si>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</si>
  <si>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</si>
  <si>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</si>
  <si>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</si>
  <si>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</si>
  <si>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</si>
  <si>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</si>
  <si>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</si>
  <si>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</si>
  <si>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</si>
  <si>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</si>
  <si>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</si>
  <si>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</si>
  <si>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</si>
  <si>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</si>
  <si>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</si>
  <si>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</si>
  <si>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</si>
  <si>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</si>
  <si>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</si>
  <si>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</si>
  <si>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</si>
  <si>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</si>
  <si>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</si>
  <si>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</si>
  <si>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</si>
  <si>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</si>
  <si>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</si>
  <si>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</si>
  <si>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</si>
  <si>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</si>
  <si>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</si>
  <si>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</si>
  <si>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</si>
  <si>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</si>
  <si>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</si>
  <si>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</si>
  <si>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</si>
  <si>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</si>
  <si>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</si>
  <si>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</si>
  <si>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</si>
  <si>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</si>
  <si>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</si>
  <si>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</si>
  <si>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</si>
  <si>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</si>
  <si>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</si>
  <si>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</si>
  <si>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</si>
  <si>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</si>
  <si>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</si>
  <si>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</si>
  <si>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</si>
  <si>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</si>
  <si>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</si>
  <si>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</si>
  <si>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</si>
  <si>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</si>
  <si>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</si>
  <si>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</si>
  <si>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</si>
  <si>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</si>
  <si>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</si>
  <si>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</si>
  <si>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</si>
  <si>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</si>
  <si>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</si>
  <si>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</si>
  <si>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</si>
  <si>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</si>
  <si>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</si>
  <si>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</si>
  <si>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</si>
  <si>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</si>
  <si>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</si>
  <si>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</si>
  <si>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</si>
  <si>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</si>
  <si>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</si>
  <si>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</si>
  <si>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</si>
  <si>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</si>
  <si>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</si>
  <si>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</si>
  <si>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</si>
  <si>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</si>
  <si>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</si>
  <si>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</si>
  <si>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</si>
  <si>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</si>
  <si>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</si>
  <si>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</si>
  <si>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</si>
  <si>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</si>
  <si>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</si>
  <si>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</si>
  <si>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</si>
  <si>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</si>
  <si>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</si>
  <si>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</si>
  <si>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</si>
  <si>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</si>
  <si>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</si>
  <si>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</si>
  <si>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</si>
  <si>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</si>
  <si>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</si>
  <si>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</si>
  <si>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</si>
  <si>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</si>
  <si>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</si>
  <si>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</si>
  <si>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</si>
  <si>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</si>
  <si>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</si>
  <si>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</si>
  <si>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</si>
  <si>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</si>
  <si>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</si>
  <si>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</si>
  <si>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</si>
  <si>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</si>
  <si>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</si>
  <si>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</si>
  <si>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</si>
  <si>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</si>
  <si>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</si>
  <si>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</si>
  <si>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</si>
  <si>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</si>
  <si>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</si>
  <si>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</si>
  <si>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</si>
  <si>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</si>
  <si>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</si>
  <si>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</si>
  <si>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</si>
  <si>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</si>
  <si>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</si>
  <si>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</si>
  <si>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</si>
  <si>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</si>
  <si>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</si>
  <si>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</si>
  <si>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</si>
  <si>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</si>
  <si>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</si>
  <si>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</si>
  <si>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</si>
  <si>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</si>
  <si>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</si>
  <si>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</si>
  <si>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</si>
  <si>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</si>
  <si>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</si>
  <si>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</si>
  <si>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</si>
  <si>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</si>
  <si>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</si>
  <si>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</si>
  <si>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</si>
  <si>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</si>
  <si>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</si>
  <si>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</si>
  <si>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</si>
  <si>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</si>
  <si>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</si>
  <si>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</si>
  <si>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</si>
  <si>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</si>
  <si>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</si>
  <si>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</si>
  <si>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</si>
  <si>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</si>
  <si>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</si>
  <si>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</si>
  <si>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</si>
  <si>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</si>
  <si>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</si>
  <si>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</si>
  <si>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</si>
  <si>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</si>
  <si>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</si>
  <si>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</si>
  <si>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</si>
  <si>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</si>
  <si>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</si>
  <si>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</si>
  <si>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</si>
  <si>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</si>
  <si>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</si>
  <si>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</si>
  <si>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</si>
  <si>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</si>
  <si>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</si>
  <si>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</si>
  <si>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</si>
  <si>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</si>
  <si>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</si>
  <si>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</si>
  <si>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</si>
  <si>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</si>
  <si>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</si>
  <si>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</si>
  <si>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</si>
  <si>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</si>
  <si>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</si>
  <si>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</si>
  <si>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</si>
  <si>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</si>
  <si>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</si>
  <si>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</si>
  <si>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</si>
  <si>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</si>
  <si>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</si>
  <si>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</si>
  <si>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</si>
  <si>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</si>
  <si>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</si>
  <si>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</si>
  <si>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</si>
  <si>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</si>
  <si>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</si>
  <si>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</si>
  <si>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</si>
  <si>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</si>
  <si>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</si>
  <si>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</si>
  <si>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</si>
  <si>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</si>
  <si>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</si>
  <si>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</si>
  <si>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</si>
  <si>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</si>
  <si>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</si>
  <si>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</si>
  <si>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</si>
  <si>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</si>
  <si>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</si>
  <si>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</si>
  <si>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</si>
  <si>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</si>
  <si>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</si>
  <si>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</si>
  <si>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</si>
  <si>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</si>
  <si>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</si>
  <si>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</si>
  <si>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</si>
  <si>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</si>
  <si>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</si>
  <si>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</si>
  <si>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</si>
  <si>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</si>
  <si>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</si>
  <si>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</si>
  <si>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</si>
  <si>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</si>
  <si>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</si>
  <si>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</si>
  <si>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</si>
  <si>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</si>
  <si>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</si>
  <si>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</si>
  <si>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</si>
  <si>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</si>
  <si>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</si>
  <si>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</si>
  <si>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</si>
  <si>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</si>
  <si>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</si>
  <si>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</si>
  <si>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</si>
  <si>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</si>
  <si>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</si>
  <si>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</si>
  <si>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</si>
  <si>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</si>
  <si>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</si>
  <si>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</si>
  <si>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</si>
  <si>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</si>
  <si>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</si>
  <si>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</si>
  <si>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</si>
  <si>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</si>
  <si>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</si>
  <si>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</si>
  <si>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</si>
  <si>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</si>
  <si>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</si>
  <si>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</si>
  <si>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</si>
  <si>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</si>
  <si>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</si>
  <si>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</si>
  <si>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</si>
  <si>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</si>
  <si>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</si>
  <si>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</si>
  <si>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</si>
  <si>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</si>
  <si>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</si>
  <si>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</si>
  <si>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</si>
  <si>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</si>
  <si>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</si>
  <si>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</si>
  <si>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</si>
  <si>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</si>
  <si>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</si>
  <si>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</si>
  <si>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</si>
  <si>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</si>
  <si>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</si>
  <si>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</si>
  <si>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</si>
  <si>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</si>
  <si>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</si>
  <si>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</si>
  <si>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</si>
  <si>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</si>
  <si>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</si>
  <si>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</si>
  <si>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</si>
  <si>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</si>
  <si>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</si>
  <si>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</si>
  <si>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</si>
  <si>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</si>
  <si>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</si>
  <si>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</si>
  <si>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</si>
  <si>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</si>
  <si>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</si>
  <si>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</si>
  <si>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</si>
  <si>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</si>
  <si>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</si>
  <si>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</si>
  <si>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</si>
  <si>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</si>
  <si>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</si>
  <si>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</si>
  <si>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</si>
  <si>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</si>
  <si>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</si>
  <si>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</si>
  <si>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</si>
  <si>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</si>
  <si>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</si>
  <si>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</si>
  <si>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</si>
  <si>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</si>
  <si>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</si>
  <si>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</si>
  <si>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</si>
  <si>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</si>
  <si>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</si>
  <si>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</si>
  <si>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</si>
  <si>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</si>
  <si>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</si>
  <si>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</si>
  <si>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</si>
  <si>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</si>
  <si>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</si>
  <si>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</si>
  <si>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</si>
  <si>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</si>
  <si>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</si>
  <si>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</si>
  <si>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</si>
  <si>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</si>
  <si>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</si>
  <si>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</si>
  <si>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</si>
  <si>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</si>
  <si>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</si>
  <si>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</si>
  <si>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</si>
  <si>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</si>
  <si>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</si>
  <si>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</si>
  <si>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</si>
  <si>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</si>
  <si>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</si>
  <si>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</si>
  <si>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</si>
  <si>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</si>
  <si>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</si>
  <si>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</si>
  <si>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</si>
  <si>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</si>
  <si>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</si>
  <si>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</si>
  <si>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</si>
  <si>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</si>
  <si>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</si>
  <si>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</si>
  <si>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</si>
  <si>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</si>
  <si>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</si>
  <si>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</si>
  <si>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</si>
  <si>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</si>
  <si>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</si>
  <si>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</si>
  <si>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</si>
  <si>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</si>
  <si>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</si>
  <si>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</si>
  <si>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</si>
  <si>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</si>
  <si>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</si>
  <si>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</si>
  <si>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</si>
  <si>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</si>
  <si>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</si>
  <si>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</si>
  <si>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</si>
  <si>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</si>
  <si>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</si>
  <si>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</si>
  <si>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</si>
  <si>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</si>
  <si>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</si>
  <si>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</si>
  <si>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</si>
  <si>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</si>
  <si>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</si>
  <si>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</si>
  <si>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</si>
  <si>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</si>
  <si>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</si>
  <si>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</si>
  <si>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</si>
  <si>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</si>
  <si>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</si>
  <si>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</si>
  <si>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</si>
  <si>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</si>
  <si>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</si>
  <si>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</si>
  <si>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</si>
  <si>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</si>
  <si>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</si>
  <si>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</si>
  <si>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</si>
  <si>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</si>
  <si>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</si>
  <si>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</si>
  <si>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</si>
  <si>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</si>
  <si>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</si>
  <si>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</si>
  <si>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</si>
  <si>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</si>
  <si>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</si>
  <si>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</si>
  <si>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</si>
  <si>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</si>
  <si>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</si>
  <si>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</si>
  <si>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</si>
  <si>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</si>
  <si>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</si>
  <si>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</si>
  <si>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</si>
  <si>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</si>
  <si>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</si>
  <si>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</si>
  <si>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</si>
  <si>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</si>
  <si>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</si>
  <si>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</si>
  <si>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</si>
  <si>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</si>
  <si>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</si>
  <si>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</si>
  <si>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</si>
  <si>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</si>
  <si>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</si>
  <si>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</si>
  <si>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</si>
  <si>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</si>
  <si>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</si>
  <si>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</si>
  <si>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</si>
  <si>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</si>
  <si>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</si>
  <si>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</si>
  <si>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</si>
  <si>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</si>
  <si>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</si>
  <si>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</si>
  <si>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</si>
  <si>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</si>
  <si>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</si>
  <si>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</si>
  <si>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</si>
  <si>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</si>
  <si>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</si>
  <si>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</si>
  <si>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</si>
  <si>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</si>
  <si>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</si>
  <si>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</si>
  <si>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</si>
  <si>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</si>
  <si>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</si>
  <si>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</si>
  <si>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</si>
  <si>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</si>
  <si>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</si>
  <si>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</si>
  <si>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</si>
  <si>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</si>
  <si>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</si>
  <si>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</si>
  <si>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</si>
  <si>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</si>
  <si>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</si>
  <si>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</si>
  <si>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</si>
  <si>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</si>
  <si>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</si>
  <si>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</si>
  <si>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</si>
  <si>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</si>
  <si>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</si>
  <si>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</si>
  <si>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</si>
  <si>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</si>
  <si>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</si>
  <si>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</si>
  <si>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</si>
  <si>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</si>
  <si>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</si>
  <si>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</si>
  <si>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</si>
  <si>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</si>
  <si>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</si>
  <si>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</si>
  <si>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</si>
  <si>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</si>
  <si>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</si>
  <si>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</si>
  <si>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</si>
  <si>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</si>
  <si>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</si>
  <si>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</si>
  <si>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</si>
  <si>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</si>
  <si>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</si>
  <si>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</si>
  <si>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</si>
  <si>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</si>
  <si>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</si>
  <si>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</si>
  <si>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</si>
  <si>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</si>
  <si>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</si>
  <si>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</si>
  <si>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</si>
  <si>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</si>
  <si>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</si>
  <si>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</si>
  <si>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</si>
  <si>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</si>
  <si>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</si>
  <si>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</si>
  <si>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</si>
  <si>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</si>
  <si>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</si>
  <si>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</si>
  <si>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</si>
  <si>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</si>
  <si>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</si>
  <si>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</si>
  <si>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</si>
  <si>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</si>
  <si>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</si>
  <si>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</si>
  <si>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</si>
  <si>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</si>
  <si>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</si>
  <si>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</si>
  <si>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</si>
  <si>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</si>
  <si>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</si>
  <si>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</si>
  <si>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</si>
  <si>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</si>
  <si>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</si>
  <si>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</si>
  <si>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</si>
  <si>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</si>
  <si>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</si>
  <si>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</si>
  <si>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</si>
  <si>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</si>
  <si>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</si>
  <si>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</si>
  <si>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</si>
  <si>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</si>
  <si>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</si>
  <si>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</si>
  <si>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</si>
  <si>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</si>
  <si>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</si>
  <si>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</si>
  <si>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</si>
  <si>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</si>
  <si>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</si>
  <si>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</si>
  <si>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</si>
  <si>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</si>
  <si>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</si>
  <si>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</si>
  <si>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</si>
  <si>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</si>
  <si>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</si>
  <si>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</si>
  <si>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</si>
  <si>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</si>
  <si>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</si>
  <si>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</si>
  <si>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</si>
  <si>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</si>
  <si>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</si>
  <si>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</si>
  <si>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</si>
  <si>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</si>
  <si>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</si>
  <si>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</si>
  <si>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</si>
  <si>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</si>
  <si>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</si>
  <si>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</si>
  <si>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</si>
  <si>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</si>
  <si>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</si>
  <si>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</si>
  <si>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</si>
  <si>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</si>
  <si>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</si>
  <si>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</si>
  <si>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</si>
  <si>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</si>
  <si>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</si>
  <si>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</si>
  <si>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</si>
  <si>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</si>
  <si>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</si>
  <si>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</si>
  <si>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</si>
  <si>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</si>
  <si>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</si>
  <si>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</si>
  <si>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</si>
  <si>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</si>
  <si>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</si>
  <si>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</si>
  <si>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</si>
  <si>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</si>
  <si>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</si>
  <si>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</si>
  <si>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</si>
  <si>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</si>
  <si>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</si>
  <si>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</si>
  <si>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</si>
  <si>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</si>
  <si>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</si>
  <si>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</si>
  <si>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</si>
  <si>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</si>
  <si>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</si>
  <si>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</si>
  <si>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</si>
  <si>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</si>
  <si>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</si>
  <si>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</si>
  <si>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</si>
  <si>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</si>
  <si>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</si>
  <si>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</si>
  <si>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</si>
  <si>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</si>
  <si>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</si>
  <si>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</si>
  <si>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</si>
  <si>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</si>
  <si>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</si>
  <si>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</si>
  <si>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</si>
  <si>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</si>
  <si>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</si>
  <si>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</si>
  <si>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</si>
  <si>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</si>
  <si>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</si>
  <si>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</si>
  <si>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</si>
  <si>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</si>
  <si>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</si>
  <si>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</si>
  <si>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</si>
  <si>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</si>
  <si>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</si>
  <si>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</si>
  <si>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</si>
  <si>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</si>
  <si>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</si>
  <si>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</si>
  <si>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</si>
  <si>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</si>
  <si>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</si>
  <si>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</si>
  <si>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</si>
  <si>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</si>
  <si>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</si>
  <si>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</si>
  <si>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</si>
  <si>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</si>
  <si>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</si>
  <si>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</si>
  <si>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</si>
  <si>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</si>
  <si>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</si>
  <si>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</si>
  <si>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</si>
  <si>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</si>
  <si>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</si>
  <si>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</si>
  <si>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</si>
  <si>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</si>
  <si>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</si>
  <si>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</si>
  <si>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</si>
  <si>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</si>
  <si>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</si>
  <si>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</si>
  <si>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</si>
  <si>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</si>
  <si>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</si>
  <si>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</si>
  <si>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</si>
  <si>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</si>
  <si>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</si>
  <si>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</si>
  <si>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</si>
  <si>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</si>
  <si>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</si>
  <si>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</si>
  <si>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</si>
  <si>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</si>
  <si>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</si>
  <si>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</si>
  <si>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</si>
  <si>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</si>
  <si>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</si>
  <si>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</si>
  <si>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</si>
  <si>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</si>
  <si>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</si>
  <si>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</si>
  <si>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</si>
  <si>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</si>
  <si>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</si>
  <si>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</si>
  <si>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</si>
  <si>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</si>
  <si>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</si>
  <si>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</si>
  <si>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</si>
  <si>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</si>
  <si>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</si>
  <si>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</si>
  <si>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</si>
  <si>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</si>
  <si>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</si>
  <si>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</si>
  <si>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</si>
  <si>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</si>
  <si>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</si>
  <si>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</si>
  <si>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</si>
  <si>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</si>
  <si>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</si>
  <si>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</si>
  <si>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</si>
  <si>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</si>
  <si>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</si>
  <si>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</si>
  <si>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</si>
  <si>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</si>
  <si>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</si>
  <si>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</si>
  <si>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</si>
  <si>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</si>
  <si>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</si>
  <si>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</si>
  <si>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</si>
  <si>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</si>
  <si>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</si>
  <si>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</si>
  <si>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</si>
  <si>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</si>
  <si>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</si>
  <si>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</si>
  <si>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</si>
  <si>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</si>
  <si>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</si>
  <si>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</si>
  <si>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</si>
  <si>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</si>
  <si>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</si>
  <si>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</si>
  <si>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</si>
  <si>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</si>
  <si>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</si>
  <si>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</si>
  <si>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</si>
  <si>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</si>
  <si>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</si>
  <si>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</si>
  <si>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</si>
  <si>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</si>
  <si>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</si>
  <si>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</si>
  <si>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</si>
  <si>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</si>
  <si>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</si>
  <si>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</si>
  <si>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</si>
  <si>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</si>
  <si>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</si>
  <si>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</si>
  <si>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</si>
  <si>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</si>
  <si>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</si>
  <si>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</si>
  <si>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</si>
  <si>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</si>
  <si>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</si>
  <si>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</si>
  <si>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</si>
  <si>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</si>
  <si>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</si>
  <si>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</si>
  <si>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</si>
  <si>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</si>
  <si>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</si>
  <si>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</si>
  <si>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</si>
  <si>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</si>
  <si>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</si>
  <si>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</si>
  <si>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</si>
  <si>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</si>
  <si>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</si>
  <si>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</si>
  <si>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</si>
  <si>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</si>
  <si>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</si>
  <si>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</si>
  <si>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</si>
  <si>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</si>
  <si>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</si>
  <si>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</si>
  <si>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</si>
  <si>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</si>
  <si>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</si>
  <si>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</si>
  <si>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</si>
  <si>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</si>
  <si>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</si>
  <si>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</si>
  <si>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</si>
  <si>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</si>
  <si>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</si>
  <si>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</si>
  <si>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</si>
  <si>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</si>
  <si>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</si>
  <si>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</si>
  <si>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</si>
  <si>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</si>
  <si>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</si>
  <si>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</si>
  <si>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</si>
  <si>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</si>
  <si>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</si>
  <si>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</si>
  <si>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</si>
  <si>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</si>
  <si>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</si>
  <si>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</si>
  <si>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</si>
  <si>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</si>
  <si>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</si>
  <si>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</si>
  <si>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</si>
  <si>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</si>
  <si>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</si>
  <si>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</si>
  <si>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</si>
  <si>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</si>
  <si>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</si>
  <si>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</si>
  <si>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</si>
  <si>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</si>
  <si>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</si>
  <si>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</si>
  <si>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</si>
  <si>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</si>
  <si>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</si>
  <si>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</si>
  <si>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</si>
  <si>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</si>
  <si>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</si>
  <si>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</si>
  <si>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</si>
  <si>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</si>
  <si>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</si>
  <si>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</si>
  <si>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</si>
  <si>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</si>
  <si>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</si>
  <si>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</si>
  <si>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</si>
  <si>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</si>
  <si>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</si>
  <si>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</si>
  <si>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</si>
  <si>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</si>
  <si>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</si>
  <si>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</si>
  <si>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</si>
  <si>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</si>
  <si>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</si>
  <si>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</si>
  <si>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</si>
  <si>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</si>
  <si>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</si>
  <si>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</si>
  <si>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</si>
  <si>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</si>
  <si>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</si>
  <si>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</si>
  <si>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</si>
  <si>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</si>
  <si>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</si>
  <si>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</si>
  <si>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</si>
  <si>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</si>
  <si>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</si>
  <si>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</si>
  <si>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</si>
  <si>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</si>
  <si>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</si>
  <si>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</si>
  <si>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</si>
  <si>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</si>
  <si>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</si>
  <si>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</si>
  <si>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</si>
  <si>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</si>
  <si>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</si>
  <si>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</si>
  <si>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</si>
  <si>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</si>
  <si>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</si>
  <si>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</si>
  <si>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</si>
  <si>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</si>
  <si>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</si>
  <si>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</si>
  <si>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</si>
  <si>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</si>
  <si>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</si>
  <si>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</si>
  <si>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</si>
  <si>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</si>
  <si>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</si>
  <si>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</si>
  <si>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</si>
  <si>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</si>
  <si>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</si>
  <si>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</si>
  <si>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</si>
  <si>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</si>
  <si>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</si>
  <si>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</si>
  <si>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</si>
  <si>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</si>
  <si>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</si>
  <si>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</si>
  <si>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</si>
  <si>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</si>
  <si>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</si>
  <si>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</si>
  <si>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</si>
  <si>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</si>
  <si>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</si>
  <si>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</si>
  <si>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</si>
  <si>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</si>
  <si>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</si>
  <si>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</si>
  <si>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</si>
  <si>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</si>
  <si>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</si>
  <si>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</si>
  <si>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</si>
  <si>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</si>
  <si>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</si>
  <si>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</si>
  <si>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</si>
  <si>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</si>
  <si>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</si>
  <si>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</si>
  <si>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</si>
  <si>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</si>
  <si>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</si>
  <si>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</si>
  <si>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</si>
  <si>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</si>
  <si>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</si>
  <si>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</si>
  <si>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</si>
  <si>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</si>
  <si>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</si>
  <si>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</si>
  <si>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</si>
  <si>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</si>
  <si>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</si>
  <si>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</si>
  <si>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</si>
  <si>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</si>
  <si>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</si>
  <si>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</si>
  <si>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</si>
  <si>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</si>
  <si>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</si>
  <si>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</si>
  <si>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</si>
  <si>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</si>
  <si>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</si>
  <si>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</si>
  <si>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</si>
  <si>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</si>
  <si>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</si>
  <si>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</si>
  <si>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</si>
  <si>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</si>
  <si>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</si>
  <si>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</si>
  <si>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</si>
  <si>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</si>
  <si>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</si>
  <si>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</si>
  <si>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</si>
  <si>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</si>
  <si>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</si>
  <si>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</si>
  <si>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</si>
  <si>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</si>
  <si>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</si>
  <si>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</si>
  <si>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</si>
  <si>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</si>
  <si>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</si>
  <si>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</si>
  <si>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</si>
  <si>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</si>
  <si>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</si>
  <si>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</si>
  <si>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</si>
  <si>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</si>
  <si>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</si>
  <si>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</si>
  <si>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</si>
  <si>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</si>
  <si>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</si>
  <si>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</si>
  <si>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</si>
  <si>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</si>
  <si>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</si>
  <si>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</si>
  <si>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</si>
  <si>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</si>
  <si>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</si>
  <si>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</si>
  <si>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</si>
  <si>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</si>
  <si>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</si>
  <si>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</si>
  <si>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</si>
  <si>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</si>
  <si>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</si>
  <si>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</si>
  <si>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</si>
  <si>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</si>
  <si>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</si>
  <si>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</si>
  <si>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</si>
  <si>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</si>
  <si>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</si>
  <si>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</si>
  <si>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</si>
  <si>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</si>
  <si>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</si>
  <si>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</si>
  <si>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</si>
  <si>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</si>
  <si>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</si>
  <si>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</si>
  <si>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</si>
  <si>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</si>
  <si>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</si>
  <si>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</si>
  <si>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</si>
  <si>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</si>
  <si>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</si>
  <si>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</si>
  <si>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</si>
  <si>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</si>
  <si>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</si>
  <si>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</si>
  <si>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</si>
  <si>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</si>
  <si>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</si>
  <si>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</si>
  <si>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</si>
  <si>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</si>
  <si>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</si>
  <si>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</si>
  <si>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</si>
  <si>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</si>
  <si>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</si>
  <si>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</si>
  <si>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</si>
  <si>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</si>
  <si>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</si>
  <si>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</si>
  <si>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</si>
  <si>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</si>
  <si>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</si>
  <si>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</si>
  <si>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</si>
  <si>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</si>
  <si>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</si>
  <si>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</si>
  <si>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</si>
  <si>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</si>
  <si>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</si>
  <si>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</si>
  <si>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</si>
  <si>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</si>
  <si>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</si>
  <si>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</si>
  <si>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</si>
  <si>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</si>
  <si>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</si>
  <si>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</si>
  <si>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</si>
  <si>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</si>
  <si>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</si>
  <si>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</si>
  <si>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</si>
  <si>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</si>
  <si>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</si>
  <si>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</si>
  <si>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</si>
  <si>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</si>
  <si>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</si>
  <si>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</si>
  <si>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</si>
  <si>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</si>
  <si>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</si>
  <si>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</si>
  <si>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</si>
  <si>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</si>
  <si>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</si>
  <si>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</si>
  <si>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</si>
  <si>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</si>
  <si>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</si>
  <si>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</si>
  <si>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</si>
  <si>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</si>
  <si>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</si>
  <si>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</si>
  <si>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</si>
  <si>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</si>
  <si>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</si>
  <si>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</si>
  <si>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</si>
  <si>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</si>
  <si>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</si>
  <si>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</si>
  <si>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</si>
  <si>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</si>
  <si>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</si>
  <si>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</si>
  <si>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</si>
  <si>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</si>
  <si>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</si>
  <si>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</si>
  <si>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</si>
  <si>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</si>
  <si>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</si>
  <si>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</si>
  <si>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</si>
  <si>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</si>
  <si>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</si>
  <si>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</si>
  <si>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</si>
  <si>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</si>
  <si>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</si>
  <si>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</si>
  <si>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</si>
  <si>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</si>
  <si>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</si>
  <si>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</si>
  <si>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</si>
  <si>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</si>
  <si>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</si>
  <si>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</si>
  <si>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</si>
  <si>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</si>
  <si>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</si>
  <si>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</si>
  <si>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</si>
  <si>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</si>
  <si>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</si>
  <si>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</si>
  <si>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</si>
  <si>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</si>
  <si>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</si>
  <si>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</si>
  <si>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</si>
  <si>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</si>
  <si>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</si>
  <si>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</si>
  <si>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</si>
  <si>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</si>
  <si>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</si>
  <si>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</si>
  <si>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</si>
  <si>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</si>
  <si>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</si>
  <si>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</si>
  <si>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</si>
  <si>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</si>
  <si>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</si>
  <si>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</si>
  <si>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</si>
  <si>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</si>
  <si>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</si>
  <si>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</si>
  <si>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</si>
  <si>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</si>
  <si>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</si>
  <si>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</si>
  <si>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</si>
  <si>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</si>
  <si>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</si>
  <si>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</si>
  <si>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</si>
  <si>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</si>
  <si>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</si>
  <si>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</si>
  <si>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</si>
  <si>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</si>
  <si>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</si>
  <si>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</si>
  <si>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</si>
  <si>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</si>
  <si>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</si>
  <si>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</si>
  <si>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</si>
  <si>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</si>
  <si>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</si>
  <si>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</si>
  <si>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</si>
  <si>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</si>
  <si>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</si>
  <si>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</si>
  <si>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</si>
  <si>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</si>
  <si>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</si>
  <si>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</si>
  <si>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</si>
  <si>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</si>
  <si>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</si>
  <si>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</si>
  <si>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</si>
  <si>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</si>
  <si>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</si>
  <si>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</si>
  <si>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</si>
  <si>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</si>
  <si>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</si>
  <si>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</si>
  <si>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</si>
  <si>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</si>
  <si>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</si>
  <si>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</si>
  <si>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</si>
  <si>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</si>
  <si>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</si>
  <si>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</si>
  <si>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</si>
  <si>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</si>
  <si>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</si>
  <si>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</si>
  <si>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</si>
  <si>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</si>
  <si>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</si>
  <si>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</si>
  <si>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</si>
  <si>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</si>
  <si>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</si>
  <si>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</si>
  <si>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</si>
  <si>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</si>
  <si>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</si>
  <si>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</si>
  <si>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</si>
  <si>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</si>
  <si>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</si>
  <si>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</si>
  <si>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</si>
  <si>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</si>
  <si>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</si>
  <si>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</si>
  <si>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</si>
  <si>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</si>
  <si>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</si>
  <si>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</si>
  <si>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</si>
  <si>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</si>
  <si>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</si>
  <si>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</si>
  <si>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</si>
  <si>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</si>
  <si>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</si>
  <si>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</si>
  <si>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</si>
  <si>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</si>
  <si>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</si>
  <si>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</si>
  <si>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</si>
  <si>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</si>
  <si>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</si>
  <si>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</si>
  <si>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</si>
  <si>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</si>
  <si>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</si>
  <si>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</si>
  <si>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</si>
  <si>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</si>
  <si>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</si>
  <si>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</si>
  <si>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</si>
  <si>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</si>
  <si>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</si>
  <si>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</si>
  <si>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</si>
  <si>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</si>
  <si>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</si>
  <si>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</si>
  <si>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</si>
  <si>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</si>
  <si>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</si>
  <si>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</si>
  <si>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</si>
  <si>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</si>
  <si>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</si>
  <si>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</si>
  <si>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</si>
  <si>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</si>
  <si>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</si>
  <si>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</si>
  <si>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</si>
  <si>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</si>
  <si>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</si>
  <si>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</si>
  <si>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</si>
  <si>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</si>
  <si>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</si>
  <si>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</si>
  <si>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</si>
  <si>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</si>
  <si>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</si>
  <si>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</si>
  <si>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</si>
  <si>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</si>
  <si>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</si>
  <si>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</si>
  <si>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</si>
  <si>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</si>
  <si>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</si>
  <si>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</si>
  <si>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</si>
  <si>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</si>
  <si>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</si>
  <si>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</si>
  <si>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</si>
  <si>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</si>
  <si>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</si>
  <si>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</si>
  <si>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</si>
  <si>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</si>
  <si>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</si>
  <si>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</si>
  <si>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</si>
  <si>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</si>
  <si>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</si>
  <si>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</si>
  <si>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</si>
  <si>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</si>
  <si>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</si>
  <si>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</si>
  <si>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</si>
  <si>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</si>
  <si>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</si>
  <si>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</si>
  <si>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</si>
  <si>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</si>
  <si>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</si>
  <si>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</si>
  <si>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</si>
  <si>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</si>
  <si>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</si>
  <si>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</si>
  <si>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</si>
  <si>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</si>
  <si>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</si>
  <si>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</si>
  <si>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</si>
  <si>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</si>
  <si>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</si>
  <si>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</si>
  <si>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</si>
  <si>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</si>
  <si>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</si>
  <si>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</si>
  <si>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</si>
  <si>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</si>
  <si>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</si>
  <si>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</si>
  <si>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</si>
  <si>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</si>
  <si>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</si>
  <si>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</si>
  <si>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</si>
  <si>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</si>
  <si>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</si>
  <si>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</si>
  <si>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</si>
  <si>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</si>
  <si>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</si>
  <si>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</si>
  <si>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</si>
  <si>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</si>
  <si>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</si>
  <si>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</si>
  <si>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</si>
  <si>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</si>
  <si>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</si>
  <si>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</si>
  <si>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</si>
  <si>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</si>
  <si>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</si>
  <si>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</si>
  <si>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</si>
  <si>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</si>
  <si>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</si>
  <si>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</si>
  <si>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</si>
  <si>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</si>
  <si>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</si>
  <si>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</si>
  <si>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</si>
  <si>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</si>
  <si>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</si>
  <si>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</si>
  <si>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</si>
  <si>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</si>
  <si>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</si>
  <si>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</si>
  <si>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</si>
  <si>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</si>
  <si>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</si>
  <si>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</si>
  <si>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</si>
  <si>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</si>
  <si>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</si>
  <si>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</si>
  <si>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</si>
  <si>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</si>
  <si>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</si>
  <si>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</si>
  <si>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</si>
  <si>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</si>
  <si>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</si>
  <si>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</si>
  <si>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</si>
  <si>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</si>
  <si>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</si>
  <si>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</si>
  <si>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</si>
  <si>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</si>
  <si>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</si>
  <si>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</si>
  <si>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</si>
  <si>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</si>
  <si>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</si>
  <si>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</si>
  <si>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</si>
  <si>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</si>
  <si>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</si>
  <si>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</si>
  <si>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</si>
  <si>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</si>
  <si>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</si>
  <si>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</si>
  <si>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</si>
  <si>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</si>
  <si>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</si>
  <si>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</si>
  <si>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</si>
  <si>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</si>
  <si>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</si>
  <si>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</si>
  <si>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</si>
  <si>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</si>
  <si>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</si>
  <si>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</si>
  <si>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</si>
  <si>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</si>
  <si>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</si>
  <si>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</si>
  <si>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</si>
  <si>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</si>
  <si>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</si>
  <si>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</si>
  <si>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</si>
  <si>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</si>
  <si>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</si>
  <si>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</si>
  <si>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</si>
  <si>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</si>
  <si>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</si>
  <si>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</si>
  <si>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</si>
  <si>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</si>
  <si>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</si>
  <si>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</si>
  <si>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</si>
  <si>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</si>
  <si>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</si>
  <si>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</si>
  <si>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</si>
  <si>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</si>
  <si>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</si>
  <si>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</si>
  <si>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</si>
  <si>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</si>
  <si>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</si>
  <si>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</si>
  <si>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</si>
  <si>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</si>
  <si>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</si>
  <si>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</si>
  <si>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</si>
  <si>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</si>
  <si>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</si>
  <si>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</si>
  <si>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</si>
  <si>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</si>
  <si>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</si>
  <si>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</si>
  <si>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</si>
  <si>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</si>
  <si>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</si>
  <si>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</si>
  <si>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</si>
  <si>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</si>
  <si>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</si>
  <si>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</si>
  <si>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</si>
  <si>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</si>
  <si>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</si>
  <si>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</si>
  <si>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</si>
  <si>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</si>
  <si>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</si>
  <si>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</si>
  <si>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</si>
  <si>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</si>
  <si>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</si>
  <si>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</si>
  <si>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</si>
  <si>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</si>
  <si>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</si>
  <si>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</si>
  <si>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</si>
  <si>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</si>
  <si>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</si>
  <si>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</si>
  <si>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</si>
  <si>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</si>
  <si>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</si>
  <si>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</si>
  <si>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</si>
  <si>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</si>
  <si>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</si>
  <si>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</si>
  <si>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</si>
  <si>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</si>
  <si>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</si>
  <si>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</si>
  <si>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</si>
  <si>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</si>
  <si>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</si>
  <si>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</si>
  <si>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</si>
  <si>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</si>
  <si>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</si>
  <si>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</si>
  <si>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</si>
  <si>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</si>
  <si>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</si>
  <si>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</si>
  <si>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</si>
  <si>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</si>
  <si>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</si>
  <si>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</si>
  <si>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</si>
  <si>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</si>
  <si>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</si>
  <si>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</si>
  <si>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</si>
  <si>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</si>
  <si>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</si>
  <si>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</si>
  <si>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</si>
  <si>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</si>
  <si>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</si>
  <si>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</si>
  <si>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</si>
  <si>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</si>
  <si>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</si>
  <si>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</si>
  <si>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</si>
  <si>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</si>
  <si>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</si>
  <si>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</si>
  <si>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</si>
  <si>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</si>
  <si>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</si>
  <si>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</si>
  <si>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</si>
  <si>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</si>
  <si>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</si>
  <si>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</si>
  <si>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</si>
  <si>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</si>
  <si>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</si>
  <si>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</si>
  <si>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</si>
  <si>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</si>
  <si>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</si>
  <si>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</si>
  <si>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</si>
  <si>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</si>
  <si>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</si>
  <si>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</si>
  <si>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</si>
  <si>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</si>
  <si>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</si>
  <si>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</si>
  <si>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</si>
  <si>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</si>
  <si>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</si>
  <si>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</si>
  <si>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</si>
  <si>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</si>
  <si>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</si>
  <si>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</si>
  <si>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</si>
  <si>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</si>
  <si>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</si>
  <si>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</si>
  <si>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</si>
  <si>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</si>
  <si>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</si>
  <si>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</si>
  <si>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</si>
  <si>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</si>
  <si>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</si>
  <si>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</si>
  <si>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</si>
  <si>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</si>
  <si>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</si>
  <si>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</si>
  <si>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</si>
  <si>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</si>
  <si>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</si>
  <si>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</si>
  <si>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</si>
  <si>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</si>
  <si>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</si>
  <si>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</si>
  <si>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</si>
  <si>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</si>
  <si>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</si>
  <si>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</si>
  <si>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</si>
  <si>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</si>
  <si>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</si>
  <si>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</si>
  <si>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</si>
  <si>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</si>
  <si>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</si>
  <si>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</si>
  <si>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</si>
  <si>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</si>
  <si>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</si>
  <si>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</si>
  <si>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</si>
  <si>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</si>
  <si>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</si>
  <si>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</si>
  <si>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</si>
  <si>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</si>
  <si>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</si>
  <si>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</si>
  <si>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</si>
  <si>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</si>
  <si>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</si>
  <si>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</si>
  <si>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</si>
  <si>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</si>
  <si>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</si>
  <si>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</si>
  <si>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</si>
  <si>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</si>
  <si>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</si>
  <si>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</si>
  <si>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</si>
  <si>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</si>
  <si>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</si>
  <si>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</si>
  <si>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</si>
  <si>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</si>
  <si>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</si>
  <si>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</si>
  <si>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</si>
  <si>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</si>
  <si>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</si>
  <si>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</si>
  <si>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</si>
  <si>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</si>
  <si>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</si>
  <si>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</si>
  <si>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</si>
  <si>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</si>
  <si>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</si>
  <si>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</si>
  <si>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</si>
  <si>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</si>
  <si>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</si>
  <si>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</si>
  <si>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</si>
  <si>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</si>
  <si>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</si>
  <si>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</si>
  <si>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</si>
  <si>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</si>
  <si>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</si>
  <si>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</si>
  <si>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</si>
  <si>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</si>
  <si>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</si>
  <si>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</si>
  <si>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</si>
  <si>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</si>
  <si>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</si>
  <si>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</si>
  <si>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</si>
  <si>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</si>
  <si>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</si>
  <si>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</si>
  <si>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</si>
  <si>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</si>
  <si>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</si>
  <si>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</si>
  <si>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</si>
  <si>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</si>
  <si>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</si>
  <si>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</si>
  <si>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</si>
  <si>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</si>
  <si>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</si>
  <si>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</si>
  <si>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</si>
  <si>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</si>
  <si>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</si>
  <si>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</si>
  <si>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</si>
  <si>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</si>
  <si>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</si>
  <si>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</si>
  <si>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</si>
  <si>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</si>
  <si>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</si>
  <si>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</si>
  <si>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</si>
  <si>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</si>
  <si>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</si>
  <si>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</si>
  <si>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</si>
  <si>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</si>
  <si>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</si>
  <si>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</si>
  <si>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</si>
  <si>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</si>
  <si>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</si>
  <si>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</si>
  <si>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</si>
  <si>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</si>
  <si>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</si>
  <si>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</si>
  <si>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</si>
  <si>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</si>
  <si>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</si>
  <si>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</si>
  <si>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</si>
  <si>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</si>
  <si>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</si>
  <si>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</si>
  <si>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</si>
  <si>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</si>
  <si>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</si>
  <si>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</si>
  <si>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</si>
  <si>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</si>
  <si>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</si>
  <si>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</si>
  <si>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</si>
  <si>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</si>
  <si>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</si>
  <si>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</si>
  <si>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</si>
  <si>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</si>
  <si>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</si>
  <si>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</si>
  <si>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</si>
  <si>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</si>
  <si>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</si>
  <si>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</si>
  <si>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</si>
  <si>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</si>
  <si>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</si>
  <si>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</si>
  <si>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</si>
  <si>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</si>
  <si>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</si>
  <si>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</si>
  <si>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</si>
  <si>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</si>
  <si>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</si>
  <si>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</si>
  <si>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</si>
  <si>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</si>
  <si>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</si>
  <si>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</si>
  <si>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</si>
  <si>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</si>
  <si>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</si>
  <si>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</si>
  <si>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</si>
  <si>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</si>
  <si>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</si>
  <si>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</si>
  <si>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</si>
  <si>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</si>
  <si>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</si>
  <si>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</si>
  <si>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</si>
  <si>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</si>
  <si>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</si>
  <si>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</si>
  <si>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</si>
  <si>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</si>
  <si>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</si>
  <si>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</si>
  <si>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</si>
  <si>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</si>
  <si>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</si>
  <si>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</si>
  <si>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</si>
  <si>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</si>
  <si>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</si>
  <si>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</si>
  <si>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</si>
  <si>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</si>
  <si>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</si>
  <si>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</si>
  <si>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</si>
  <si>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</si>
  <si>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</si>
  <si>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</si>
  <si>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</si>
  <si>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</si>
  <si>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</si>
  <si>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</si>
  <si>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</si>
  <si>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</si>
  <si>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</si>
  <si>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</si>
  <si>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</si>
  <si>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</si>
  <si>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</si>
  <si>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</si>
  <si>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</si>
  <si>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</si>
  <si>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</si>
  <si>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</si>
  <si>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</si>
  <si>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</si>
  <si>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</si>
  <si>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</si>
  <si>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</si>
  <si>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</si>
  <si>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</si>
  <si>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</si>
  <si>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</si>
  <si>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</si>
  <si>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</si>
  <si>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</si>
  <si>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</si>
  <si>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</si>
  <si>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</si>
  <si>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</si>
  <si>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</si>
  <si>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</si>
  <si>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</si>
  <si>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</si>
  <si>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</si>
  <si>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</si>
  <si>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</si>
  <si>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</si>
  <si>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</si>
  <si>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</si>
  <si>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</si>
  <si>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</si>
  <si>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</si>
  <si>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</si>
  <si>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</si>
  <si>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</si>
  <si>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</si>
  <si>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</si>
  <si>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</si>
  <si>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</si>
  <si>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</si>
  <si>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</si>
  <si>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</si>
  <si>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</si>
  <si>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</si>
  <si>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</si>
  <si>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</si>
  <si>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</si>
  <si>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</si>
  <si>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</si>
  <si>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</si>
  <si>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</si>
  <si>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</si>
  <si>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</si>
  <si>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</si>
  <si>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</si>
  <si>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</si>
  <si>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</si>
  <si>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</si>
  <si>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</si>
  <si>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</si>
  <si>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</si>
  <si>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</si>
  <si>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</si>
  <si>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</si>
  <si>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</si>
  <si>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</si>
  <si>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</si>
  <si>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</si>
  <si>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</si>
  <si>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</si>
  <si>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</si>
  <si>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</si>
  <si>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</si>
  <si>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</si>
  <si>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</si>
  <si>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</si>
  <si>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</si>
  <si>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</si>
  <si>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</si>
  <si>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</si>
  <si>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</si>
  <si>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</si>
  <si>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</si>
  <si>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</si>
  <si>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</si>
  <si>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</si>
  <si>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</si>
  <si>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</si>
  <si>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</si>
  <si>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</si>
  <si>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</si>
  <si>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</si>
  <si>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</si>
  <si>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</si>
  <si>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</si>
  <si>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</si>
  <si>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</si>
  <si>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</si>
  <si>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</si>
  <si>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</si>
  <si>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</si>
  <si>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</si>
  <si>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</si>
  <si>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</si>
  <si>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</si>
  <si>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</si>
  <si>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</si>
  <si>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</si>
  <si>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</si>
  <si>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</si>
  <si>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</si>
  <si>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</si>
  <si>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</si>
  <si>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</si>
  <si>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</si>
  <si>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</si>
  <si>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</si>
  <si>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</si>
  <si>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</si>
  <si>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</si>
  <si>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</si>
  <si>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</si>
  <si>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</si>
  <si>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</si>
  <si>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</si>
  <si>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</si>
  <si>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</si>
  <si>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</si>
  <si>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</si>
  <si>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</si>
  <si>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</si>
  <si>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</si>
  <si>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</si>
  <si>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</si>
  <si>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</si>
  <si>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</si>
  <si>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</si>
  <si>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</si>
  <si>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</si>
  <si>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</si>
  <si>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</si>
  <si>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</si>
  <si>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</si>
  <si>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</si>
  <si>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</si>
  <si>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</si>
  <si>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</si>
  <si>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</si>
  <si>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</si>
  <si>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</si>
  <si>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</si>
  <si>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</si>
  <si>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</si>
  <si>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</si>
  <si>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</si>
  <si>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</si>
  <si>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</si>
  <si>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</si>
  <si>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</si>
  <si>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</si>
  <si>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</si>
  <si>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</si>
  <si>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</si>
  <si>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</si>
  <si>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</si>
  <si>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</si>
  <si>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</si>
  <si>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</si>
  <si>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</si>
  <si>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</si>
  <si>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</si>
  <si>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</si>
  <si>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</si>
  <si>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</si>
  <si>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</si>
  <si>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</si>
  <si>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</si>
  <si>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</si>
  <si>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</si>
  <si>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</si>
  <si>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</si>
  <si>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</si>
  <si>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</si>
  <si>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</si>
  <si>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</si>
  <si>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</si>
  <si>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</si>
  <si>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</si>
  <si>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</si>
  <si>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</si>
  <si>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</si>
  <si>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</si>
  <si>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</si>
  <si>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</si>
  <si>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</si>
  <si>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</si>
  <si>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</si>
  <si>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</si>
  <si>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</si>
  <si>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</si>
  <si>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</si>
  <si>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</si>
  <si>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</si>
  <si>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</si>
  <si>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</si>
  <si>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</si>
  <si>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</si>
  <si>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</si>
  <si>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</si>
  <si>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</si>
  <si>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</si>
  <si>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</si>
  <si>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</si>
  <si>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</si>
  <si>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</si>
  <si>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</si>
  <si>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</si>
  <si>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</si>
  <si>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</si>
  <si>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</si>
  <si>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</si>
  <si>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</si>
  <si>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</si>
  <si>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</si>
  <si>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</si>
  <si>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</si>
  <si>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</si>
  <si>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</si>
  <si>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</si>
  <si>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</si>
  <si>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</si>
  <si>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</si>
  <si>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</si>
  <si>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</si>
  <si>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</si>
  <si>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</si>
  <si>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</si>
  <si>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</si>
  <si>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</si>
  <si>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</si>
  <si>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</si>
  <si>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</si>
  <si>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</si>
  <si>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</si>
  <si>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</si>
  <si>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</si>
  <si>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</si>
  <si>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</si>
  <si>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</si>
  <si>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</si>
  <si>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</si>
  <si>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</si>
  <si>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</si>
  <si>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</si>
  <si>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</si>
  <si>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</si>
  <si>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</si>
  <si>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</si>
  <si>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</si>
  <si>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</si>
  <si>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</si>
  <si>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</si>
  <si>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</si>
  <si>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</si>
  <si>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</si>
  <si>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</si>
  <si>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</si>
  <si>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</si>
  <si>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</si>
  <si>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</si>
  <si>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</si>
  <si>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</si>
  <si>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</si>
  <si>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</si>
  <si>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</si>
  <si>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</si>
  <si>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</si>
  <si>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</si>
  <si>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</si>
  <si>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</si>
  <si>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</si>
  <si>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</si>
  <si>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</si>
  <si>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</si>
  <si>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</si>
  <si>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</si>
  <si>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</si>
  <si>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</si>
  <si>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</si>
  <si>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</si>
  <si>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</si>
  <si>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</si>
  <si>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</si>
  <si>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</si>
  <si>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</si>
  <si>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</si>
  <si>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</si>
  <si>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</si>
  <si>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</si>
  <si>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</si>
  <si>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</si>
  <si>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</si>
  <si>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</si>
  <si>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</si>
  <si>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</si>
  <si>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</si>
  <si>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</si>
  <si>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</si>
  <si>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</si>
  <si>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</si>
  <si>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</si>
  <si>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</si>
  <si>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</si>
  <si>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</si>
  <si>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</si>
  <si>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</si>
  <si>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</si>
  <si>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</si>
  <si>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</si>
  <si>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</si>
  <si>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</si>
  <si>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</si>
  <si>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</si>
  <si>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</si>
  <si>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</si>
  <si>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</si>
  <si>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</si>
  <si>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</si>
  <si>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</si>
  <si>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</si>
  <si>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</si>
  <si>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</si>
  <si>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</si>
  <si>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</si>
  <si>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</si>
  <si>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</si>
  <si>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</si>
  <si>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</si>
  <si>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</si>
  <si>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</si>
  <si>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</si>
  <si>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</si>
  <si>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</si>
  <si>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</si>
  <si>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</si>
  <si>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</si>
  <si>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</si>
  <si>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</si>
  <si>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</si>
  <si>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</si>
  <si>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</si>
  <si>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</si>
  <si>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</si>
  <si>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</si>
  <si>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</si>
  <si>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</si>
  <si>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</si>
  <si>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</si>
  <si>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</si>
  <si>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</si>
  <si>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</si>
  <si>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</si>
  <si>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</si>
  <si>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</si>
  <si>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</si>
  <si>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</si>
  <si>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</si>
  <si>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</si>
  <si>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</si>
  <si>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</si>
  <si>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</si>
  <si>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</si>
  <si>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</si>
  <si>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</si>
  <si>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</si>
  <si>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</si>
  <si>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</si>
  <si>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</si>
  <si>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</si>
  <si>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</si>
  <si>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</si>
  <si>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</si>
  <si>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</si>
  <si>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</si>
  <si>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</si>
  <si>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</si>
  <si>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</si>
  <si>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</si>
  <si>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</si>
  <si>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</si>
  <si>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</si>
  <si>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</si>
  <si>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</si>
  <si>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</si>
  <si>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</si>
  <si>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</si>
  <si>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</si>
  <si>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</si>
  <si>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</si>
  <si>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</si>
  <si>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</si>
  <si>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</si>
  <si>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</si>
  <si>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</si>
  <si>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</si>
  <si>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</si>
  <si>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</si>
  <si>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</si>
  <si>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</si>
  <si>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</si>
  <si>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</si>
  <si>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</si>
  <si>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</si>
  <si>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</si>
  <si>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</si>
  <si>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</si>
  <si>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</si>
  <si>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</si>
  <si>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</si>
  <si>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</si>
  <si>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</si>
  <si>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</si>
  <si>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</si>
  <si>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</si>
  <si>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</si>
  <si>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</si>
  <si>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</si>
  <si>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</si>
  <si>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</si>
  <si>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</si>
  <si>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</si>
  <si>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</si>
  <si>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</si>
  <si>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</si>
  <si>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</si>
  <si>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</si>
  <si>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</si>
  <si>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</si>
  <si>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</si>
  <si>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</si>
  <si>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</si>
  <si>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</si>
  <si>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</si>
  <si>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</si>
  <si>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</si>
  <si>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</si>
  <si>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</si>
  <si>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</si>
  <si>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</si>
  <si>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</si>
  <si>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</si>
  <si>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</si>
  <si>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</si>
  <si>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</si>
  <si>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</si>
  <si>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</si>
  <si>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</si>
  <si>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</si>
  <si>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</si>
  <si>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</si>
  <si>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</si>
  <si>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</si>
  <si>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</si>
  <si>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</si>
  <si>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</si>
  <si>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</si>
  <si>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</si>
  <si>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</si>
  <si>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</si>
  <si>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</si>
  <si>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</si>
  <si>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</si>
  <si>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</si>
  <si>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</si>
  <si>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</si>
  <si>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</si>
  <si>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</si>
  <si>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</si>
  <si>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</si>
  <si>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</si>
  <si>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</si>
  <si>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</si>
  <si>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</si>
  <si>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</si>
  <si>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</si>
  <si>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</si>
  <si>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</si>
  <si>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</si>
  <si>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</si>
  <si>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</si>
  <si>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</si>
  <si>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</si>
  <si>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</si>
  <si>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</si>
  <si>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</si>
  <si>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</si>
  <si>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</si>
  <si>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</si>
  <si>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</si>
  <si>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</si>
  <si>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</si>
  <si>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</si>
  <si>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</si>
  <si>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</si>
  <si>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</si>
  <si>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</si>
  <si>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</si>
  <si>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</si>
  <si>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</si>
  <si>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</si>
  <si>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</si>
  <si>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</si>
  <si>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</si>
  <si>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</si>
  <si>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</si>
  <si>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</si>
  <si>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</si>
  <si>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</si>
  <si>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</si>
  <si>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</si>
  <si>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</si>
  <si>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</si>
  <si>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</si>
  <si>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</si>
  <si>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</si>
  <si>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</si>
  <si>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</si>
  <si>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</si>
  <si>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</si>
  <si>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</si>
  <si>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</si>
  <si>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</si>
  <si>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</si>
  <si>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</si>
  <si>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</si>
  <si>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</si>
  <si>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</si>
  <si>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</si>
  <si>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</si>
  <si>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</si>
  <si>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</si>
  <si>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</si>
  <si>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</si>
  <si>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</si>
  <si>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</si>
  <si>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</si>
  <si>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</si>
  <si>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</si>
  <si>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</si>
  <si>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</si>
  <si>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</si>
  <si>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</si>
  <si>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</si>
  <si>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</si>
  <si>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</si>
  <si>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</si>
  <si>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</si>
  <si>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</si>
  <si>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</si>
  <si>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</si>
  <si>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</si>
  <si>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</si>
  <si>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</si>
  <si>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</si>
  <si>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</si>
  <si>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</si>
  <si>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</si>
  <si>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</si>
  <si>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</si>
  <si>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</si>
  <si>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</si>
  <si>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</si>
  <si>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</si>
  <si>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</si>
  <si>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</si>
  <si>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</si>
  <si>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</si>
  <si>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</si>
  <si>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</si>
  <si>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</si>
  <si>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</si>
  <si>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</si>
  <si>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</si>
  <si>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</si>
  <si>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</si>
  <si>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</si>
  <si>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</si>
  <si>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</si>
  <si>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</si>
  <si>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</si>
  <si>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</si>
  <si>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</si>
  <si>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</si>
  <si>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</si>
  <si>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</si>
  <si>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</si>
  <si>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</si>
  <si>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</si>
  <si>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</si>
  <si>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</si>
  <si>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</si>
  <si>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</si>
  <si>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</si>
  <si>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</si>
  <si>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</si>
  <si>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</si>
  <si>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</si>
  <si>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</si>
  <si>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</si>
  <si>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</si>
  <si>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</si>
  <si>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</si>
  <si>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</si>
  <si>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</si>
  <si>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</si>
  <si>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</si>
  <si>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</si>
  <si>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</si>
  <si>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</si>
  <si>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</si>
  <si>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</si>
  <si>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</si>
  <si>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</si>
  <si>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</si>
  <si>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</si>
  <si>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</si>
  <si>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</si>
  <si>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</si>
  <si>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</si>
  <si>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</si>
  <si>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</si>
  <si>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</si>
  <si>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</si>
  <si>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</si>
  <si>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</si>
  <si>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</si>
  <si>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</si>
  <si>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</si>
  <si>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</si>
  <si>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</si>
  <si>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</si>
  <si>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</si>
  <si>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</si>
  <si>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</si>
  <si>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</si>
  <si>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</si>
  <si>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</si>
  <si>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</si>
  <si>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</si>
  <si>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</si>
  <si>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</si>
  <si>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</si>
  <si>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</si>
  <si>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</si>
  <si>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</si>
  <si>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</si>
  <si>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</si>
  <si>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</si>
  <si>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</si>
  <si>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</si>
  <si>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</si>
  <si>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</si>
  <si>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</si>
  <si>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</si>
  <si>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</si>
  <si>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</si>
  <si>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</si>
  <si>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</si>
  <si>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</si>
  <si>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</si>
  <si>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</si>
  <si>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</si>
  <si>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</si>
  <si>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</si>
  <si>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</si>
  <si>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</si>
  <si>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</si>
  <si>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</si>
  <si>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</si>
  <si>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</si>
  <si>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</si>
  <si>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</si>
  <si>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</si>
  <si>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</si>
  <si>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</si>
  <si>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</si>
  <si>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</si>
  <si>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</si>
  <si>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</si>
  <si>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</si>
  <si>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</si>
  <si>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</si>
  <si>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</si>
  <si>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</si>
  <si>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</si>
  <si>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</si>
  <si>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</si>
  <si>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</si>
  <si>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</si>
  <si>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</si>
  <si>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</si>
  <si>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</si>
  <si>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</si>
  <si>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</si>
  <si>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</si>
  <si>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</si>
  <si>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</si>
  <si>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</si>
  <si>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</si>
  <si>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</si>
  <si>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</si>
  <si>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</si>
  <si>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</si>
  <si>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</si>
  <si>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</si>
  <si>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</si>
  <si>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</si>
  <si>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</si>
  <si>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</si>
  <si>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</si>
  <si>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</si>
  <si>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</si>
  <si>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</si>
  <si>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</si>
  <si>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</si>
  <si>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</si>
  <si>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</si>
  <si>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</si>
  <si>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</si>
  <si>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</si>
  <si>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</si>
  <si>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</si>
  <si>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</si>
  <si>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</si>
  <si>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</si>
  <si>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</si>
  <si>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</si>
  <si>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</si>
  <si>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</si>
  <si>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</si>
  <si>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</si>
  <si>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</si>
  <si>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</si>
  <si>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</si>
  <si>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</si>
  <si>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</si>
  <si>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</si>
  <si>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</si>
  <si>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</si>
  <si>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</si>
  <si>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</si>
  <si>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</si>
  <si>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</si>
  <si>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</si>
  <si>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</si>
  <si>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</si>
  <si>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</si>
  <si>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</si>
  <si>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</si>
  <si>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</si>
  <si>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</si>
  <si>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</si>
  <si>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</si>
  <si>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</si>
  <si>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</si>
  <si>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</si>
  <si>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</si>
  <si>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</si>
  <si>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</si>
  <si>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</si>
  <si>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</si>
  <si>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</si>
  <si>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</si>
  <si>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</si>
  <si>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</si>
  <si>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</si>
  <si>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</si>
  <si>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</si>
  <si>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</si>
  <si>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</si>
  <si>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</si>
  <si>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</si>
  <si>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</si>
  <si>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</si>
  <si>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</si>
  <si>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</si>
  <si>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</si>
  <si>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</si>
  <si>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</si>
  <si>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</si>
  <si>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</si>
  <si>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</si>
  <si>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</si>
  <si>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</si>
  <si>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</si>
  <si>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</si>
  <si>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</si>
  <si>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</si>
  <si>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</si>
  <si>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</si>
  <si>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</si>
  <si>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</si>
  <si>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</si>
  <si>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</si>
  <si>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</si>
  <si>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</si>
  <si>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</si>
  <si>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</si>
  <si>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</si>
  <si>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</si>
  <si>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</si>
  <si>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</si>
  <si>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</si>
  <si>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</si>
  <si>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</si>
  <si>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</si>
  <si>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</si>
  <si>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</si>
  <si>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</si>
  <si>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</si>
  <si>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</si>
  <si>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</si>
  <si>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</si>
  <si>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</si>
  <si>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</si>
  <si>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</si>
  <si>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</si>
  <si>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</si>
  <si>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</si>
  <si>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</si>
  <si>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</si>
  <si>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</si>
  <si>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</si>
  <si>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</si>
  <si>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</si>
  <si>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</si>
  <si>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</si>
  <si>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</si>
  <si>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</si>
  <si>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</si>
  <si>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</si>
  <si>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</si>
  <si>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</si>
  <si>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</si>
  <si>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</si>
  <si>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</si>
  <si>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</si>
  <si>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</si>
  <si>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</si>
  <si>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</si>
  <si>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</si>
  <si>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</si>
  <si>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</si>
  <si>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</si>
  <si>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</si>
  <si>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</si>
  <si>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</si>
  <si>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</si>
  <si>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</si>
  <si>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</si>
  <si>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</si>
  <si>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</si>
  <si>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</si>
  <si>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</si>
  <si>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</si>
  <si>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</si>
  <si>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</si>
  <si>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</si>
  <si>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</si>
  <si>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</si>
  <si>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</si>
  <si>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</si>
  <si>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</si>
  <si>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</si>
  <si>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</si>
  <si>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</si>
  <si>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</si>
  <si>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</si>
  <si>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</si>
  <si>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</si>
  <si>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</si>
  <si>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</si>
  <si>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</si>
  <si>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</si>
  <si>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</si>
  <si>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</si>
  <si>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</si>
  <si>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</si>
  <si>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</si>
  <si>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</si>
  <si>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</si>
  <si>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</si>
  <si>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</si>
  <si>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</si>
  <si>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</si>
  <si>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</si>
  <si>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</si>
  <si>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</si>
  <si>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</si>
  <si>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</si>
  <si>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</si>
  <si>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</si>
  <si>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</si>
  <si>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</si>
  <si>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</si>
  <si>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</si>
  <si>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</si>
  <si>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</si>
  <si>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</si>
  <si>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</si>
  <si>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</si>
  <si>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</si>
  <si>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</si>
  <si>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</si>
  <si>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</si>
  <si>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</si>
  <si>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</si>
  <si>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</si>
  <si>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</si>
  <si>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</si>
  <si>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</si>
  <si>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</si>
  <si>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</si>
  <si>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</si>
  <si>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</si>
  <si>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</si>
  <si>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</si>
  <si>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</si>
  <si>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</si>
  <si>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</si>
  <si>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</si>
  <si>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</si>
  <si>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</si>
  <si>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</si>
  <si>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</si>
  <si>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</si>
  <si>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</si>
  <si>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</si>
  <si>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</si>
  <si>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</si>
  <si>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</si>
  <si>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</si>
  <si>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</si>
  <si>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</si>
  <si>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</si>
  <si>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</si>
  <si>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</si>
  <si>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</si>
  <si>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</si>
  <si>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</si>
  <si>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</si>
  <si>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</si>
  <si>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</si>
  <si>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</si>
  <si>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</si>
  <si>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</si>
  <si>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</si>
  <si>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</si>
  <si>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</si>
  <si>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</si>
  <si>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</si>
  <si>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</si>
  <si>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</si>
  <si>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</si>
  <si>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</si>
  <si>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</si>
  <si>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</si>
  <si>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</si>
  <si>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</si>
  <si>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</si>
  <si>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</si>
  <si>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</si>
  <si>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</si>
  <si>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</si>
  <si>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</si>
  <si>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</si>
  <si>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</si>
  <si>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</si>
  <si>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</si>
  <si>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</si>
  <si>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</si>
  <si>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</si>
  <si>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</si>
  <si>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</si>
  <si>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</si>
  <si>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</si>
  <si>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</si>
  <si>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</si>
  <si>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</si>
  <si>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</si>
  <si>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</si>
  <si>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</si>
  <si>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</si>
  <si>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</si>
  <si>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</si>
  <si>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</si>
  <si>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</si>
  <si>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</si>
  <si>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</si>
  <si>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</si>
  <si>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</si>
  <si>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</si>
  <si>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</si>
  <si>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</si>
  <si>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</si>
  <si>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</si>
  <si>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</si>
  <si>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</si>
  <si>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</si>
  <si>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</si>
  <si>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</si>
  <si>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</si>
  <si>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</si>
  <si>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</si>
  <si>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</si>
  <si>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</si>
  <si>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</si>
  <si>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</si>
  <si>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</si>
  <si>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</si>
  <si>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</si>
  <si>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</si>
  <si>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</si>
  <si>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</si>
  <si>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</si>
  <si>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</si>
  <si>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</si>
  <si>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</si>
  <si>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</si>
  <si>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</si>
  <si>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</si>
  <si>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</si>
  <si>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</si>
  <si>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</si>
  <si>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</si>
  <si>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</si>
  <si>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</si>
  <si>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</si>
  <si>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</si>
  <si>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</si>
  <si>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</si>
  <si>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</si>
  <si>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</si>
  <si>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</si>
  <si>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</si>
  <si>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</si>
  <si>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</si>
  <si>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</si>
  <si>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</si>
  <si>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</si>
  <si>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</si>
  <si>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</si>
  <si>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</si>
  <si>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</si>
  <si>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</si>
  <si>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</si>
  <si>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</si>
  <si>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</si>
  <si>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</si>
  <si>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</si>
  <si>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</si>
  <si>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</si>
  <si>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</si>
  <si>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</si>
  <si>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</si>
  <si>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</si>
  <si>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</si>
  <si>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</si>
  <si>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</si>
  <si>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</si>
  <si>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</si>
  <si>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</si>
  <si>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</si>
  <si>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</si>
  <si>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</si>
  <si>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</si>
  <si>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</si>
  <si>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</si>
  <si>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</si>
  <si>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</si>
  <si>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</si>
  <si>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</si>
  <si>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</si>
  <si>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</si>
  <si>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</si>
  <si>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</si>
  <si>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</si>
  <si>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</si>
  <si>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</si>
  <si>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</si>
  <si>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</si>
  <si>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</si>
  <si>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</si>
  <si>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</si>
  <si>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</si>
  <si>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</si>
  <si>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</si>
  <si>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</si>
  <si>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</si>
  <si>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</si>
  <si>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</si>
  <si>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</si>
  <si>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</si>
  <si>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</si>
  <si>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</si>
  <si>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</si>
  <si>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</si>
  <si>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</si>
  <si>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</si>
  <si>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</si>
  <si>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</si>
  <si>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</si>
  <si>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</si>
  <si>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</si>
  <si>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</si>
  <si>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</si>
  <si>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</si>
  <si>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</si>
  <si>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</si>
  <si>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</si>
  <si>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</si>
  <si>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</si>
  <si>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</si>
  <si>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</si>
  <si>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</si>
  <si>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</si>
  <si>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</si>
  <si>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</si>
  <si>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</si>
  <si>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</si>
  <si>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</si>
  <si>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</si>
  <si>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</si>
  <si>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</si>
  <si>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</si>
  <si>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</si>
  <si>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</si>
  <si>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</si>
  <si>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</si>
  <si>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</si>
  <si>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</si>
  <si>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</si>
  <si>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</si>
  <si>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</si>
  <si>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</si>
  <si>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</si>
  <si>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</si>
  <si>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</si>
  <si>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</si>
  <si>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</si>
  <si>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</si>
  <si>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</si>
  <si>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</si>
  <si>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</si>
  <si>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</si>
  <si>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</si>
  <si>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</si>
  <si>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</si>
  <si>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</si>
  <si>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</si>
  <si>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</si>
  <si>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</si>
  <si>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</si>
  <si>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</si>
  <si>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</si>
  <si>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</si>
  <si>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</si>
  <si>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</si>
  <si>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</si>
  <si>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</si>
  <si>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</si>
  <si>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</si>
  <si>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</si>
  <si>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</si>
  <si>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</si>
  <si>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</si>
  <si>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</si>
  <si>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</si>
  <si>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</si>
  <si>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</si>
  <si>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</si>
  <si>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</si>
  <si>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</si>
  <si>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</si>
  <si>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</si>
  <si>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</si>
  <si>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</si>
  <si>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</si>
  <si>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</si>
  <si>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</si>
  <si>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</si>
  <si>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</si>
  <si>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</si>
  <si>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</si>
  <si>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</si>
  <si>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</si>
  <si>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</si>
  <si>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</si>
  <si>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</si>
  <si>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</si>
  <si>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</si>
  <si>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</si>
  <si>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</si>
  <si>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</si>
  <si>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</si>
  <si>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</si>
  <si>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</si>
  <si>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</si>
  <si>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</si>
  <si>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</si>
  <si>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</si>
  <si>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</si>
  <si>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</si>
  <si>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</si>
  <si>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</si>
  <si>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</si>
  <si>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</si>
  <si>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</si>
  <si>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</si>
  <si>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</si>
  <si>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</si>
  <si>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</si>
  <si>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</si>
  <si>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</si>
  <si>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</si>
  <si>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</si>
  <si>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</si>
  <si>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</si>
  <si>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</si>
  <si>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</si>
  <si>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</si>
  <si>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</si>
  <si>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</si>
  <si>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</si>
  <si>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</si>
  <si>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</si>
  <si>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</si>
  <si>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</si>
  <si>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</si>
  <si>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</si>
  <si>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</si>
  <si>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</si>
  <si>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</si>
  <si>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</si>
  <si>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</si>
  <si>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</si>
  <si>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</si>
  <si>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</si>
  <si>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</si>
  <si>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</si>
  <si>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</si>
  <si>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</si>
  <si>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</si>
  <si>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</si>
  <si>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</si>
  <si>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</si>
  <si>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</si>
  <si>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</si>
  <si>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</si>
  <si>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</si>
  <si>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</si>
  <si>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</si>
  <si>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</si>
  <si>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</si>
  <si>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</si>
  <si>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</si>
  <si>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</si>
  <si>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</si>
  <si>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</si>
  <si>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</si>
  <si>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</si>
  <si>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</si>
  <si>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</si>
  <si>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</si>
  <si>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</si>
  <si>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</si>
  <si>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</si>
  <si>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</si>
  <si>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</si>
  <si>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</si>
  <si>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</si>
  <si>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</si>
  <si>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</si>
  <si>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</si>
  <si>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</si>
  <si>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</si>
  <si>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</si>
  <si>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</si>
  <si>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</si>
  <si>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</si>
  <si>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</si>
  <si>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</si>
  <si>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</si>
  <si>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</si>
  <si>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</si>
  <si>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</si>
  <si>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</si>
  <si>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</si>
  <si>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</si>
  <si>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</si>
  <si>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</si>
  <si>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</si>
  <si>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</si>
  <si>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</si>
  <si>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</si>
  <si>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</si>
  <si>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</si>
  <si>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</si>
  <si>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</si>
  <si>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</si>
  <si>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</si>
  <si>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</si>
  <si>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</si>
  <si>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</si>
  <si>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</si>
  <si>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</si>
  <si>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</si>
  <si>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</si>
  <si>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</si>
  <si>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</si>
  <si>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</si>
  <si>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</si>
  <si>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</si>
  <si>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</si>
  <si>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</si>
  <si>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</si>
  <si>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</si>
  <si>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</si>
  <si>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</si>
  <si>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</si>
  <si>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</si>
  <si>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</si>
  <si>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</si>
  <si>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</si>
  <si>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</si>
  <si>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</si>
  <si>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</si>
  <si>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</si>
  <si>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</si>
  <si>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</si>
  <si>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</si>
  <si>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</si>
  <si>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</si>
  <si>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</si>
  <si>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</si>
  <si>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</si>
  <si>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</si>
  <si>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</si>
  <si>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</si>
  <si>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</si>
  <si>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</si>
  <si>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</si>
  <si>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</si>
  <si>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</si>
  <si>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</si>
  <si>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</si>
  <si>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</si>
  <si>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</si>
  <si>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</si>
  <si>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</si>
  <si>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</si>
  <si>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</si>
  <si>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</si>
  <si>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</si>
  <si>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</si>
  <si>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</si>
  <si>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</si>
  <si>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</si>
  <si>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</si>
  <si>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</si>
  <si>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</si>
  <si>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</si>
  <si>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</si>
  <si>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</si>
  <si>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</si>
  <si>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</si>
  <si>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</si>
  <si>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</si>
  <si>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</si>
  <si>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</si>
  <si>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</si>
  <si>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</si>
  <si>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</si>
  <si>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</si>
  <si>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</si>
  <si>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</si>
  <si>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</si>
  <si>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</si>
  <si>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</si>
  <si>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</si>
  <si>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</si>
  <si>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</si>
  <si>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</si>
  <si>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</si>
  <si>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</si>
  <si>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</si>
  <si>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</si>
  <si>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</si>
  <si>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</si>
  <si>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</si>
  <si>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</si>
  <si>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</si>
  <si>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</si>
  <si>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</si>
  <si>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</si>
  <si>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</si>
  <si>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</si>
  <si>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</si>
  <si>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</si>
  <si>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</si>
  <si>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</si>
  <si>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</si>
  <si>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</si>
  <si>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</si>
  <si>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</si>
  <si>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</si>
  <si>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</si>
  <si>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</si>
  <si>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</si>
  <si>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</si>
  <si>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</si>
  <si>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</si>
  <si>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</si>
  <si>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</si>
  <si>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</si>
  <si>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</si>
  <si>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</si>
  <si>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</si>
  <si>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</si>
  <si>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</si>
  <si>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</si>
  <si>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</si>
  <si>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</si>
  <si>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</si>
  <si>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</si>
  <si>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</si>
  <si>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</si>
  <si>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</si>
  <si>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</si>
  <si>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</si>
  <si>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</si>
  <si>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</si>
  <si>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</si>
  <si>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</si>
  <si>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</si>
  <si>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</si>
  <si>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</si>
  <si>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</si>
  <si>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</si>
  <si>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</si>
  <si>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</si>
  <si>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</si>
  <si>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</si>
  <si>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</si>
  <si>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</si>
  <si>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</si>
  <si>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</si>
  <si>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</si>
  <si>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</si>
  <si>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</si>
  <si>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</si>
  <si>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</si>
  <si>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</si>
  <si>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</si>
  <si>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</si>
  <si>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</si>
  <si>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</si>
  <si>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</si>
  <si>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</si>
  <si>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</si>
  <si>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</si>
  <si>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</si>
  <si>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</si>
  <si>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</si>
  <si>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</si>
  <si>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</si>
  <si>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</si>
  <si>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</si>
  <si>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</si>
  <si>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</si>
  <si>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</si>
  <si>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</si>
  <si>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</si>
  <si>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</si>
  <si>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</si>
  <si>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</si>
  <si>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</si>
  <si>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</si>
  <si>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</si>
  <si>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</si>
  <si>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</si>
  <si>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</si>
  <si>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</si>
  <si>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</si>
  <si>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</si>
  <si>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</si>
  <si>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</si>
  <si>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</si>
  <si>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</si>
  <si>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</si>
  <si>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</si>
  <si>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</si>
  <si>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</si>
  <si>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</si>
  <si>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</si>
  <si>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</si>
  <si>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</si>
  <si>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</si>
  <si>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</si>
  <si>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</si>
  <si>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</si>
  <si>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</si>
  <si>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</si>
  <si>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</si>
  <si>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</si>
  <si>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</si>
  <si>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</si>
  <si>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</si>
  <si>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</si>
  <si>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</si>
  <si>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</si>
  <si>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</si>
  <si>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</si>
  <si>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</si>
  <si>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</si>
  <si>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</si>
  <si>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</si>
  <si>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</si>
  <si>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</si>
  <si>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</si>
  <si>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</si>
  <si>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</si>
  <si>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</si>
  <si>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</si>
  <si>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</si>
  <si>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</si>
  <si>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</si>
  <si>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</si>
  <si>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</si>
  <si>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</si>
  <si>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</si>
  <si>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</si>
  <si>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</si>
  <si>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</si>
  <si>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</si>
  <si>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</si>
  <si>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</si>
  <si>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</si>
  <si>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</si>
  <si>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</si>
  <si>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</si>
  <si>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</si>
  <si>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</si>
  <si>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</si>
  <si>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</si>
  <si>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</si>
  <si>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</si>
  <si>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</si>
  <si>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</si>
  <si>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</si>
  <si>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</si>
  <si>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</si>
  <si>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</si>
  <si>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</si>
  <si>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</si>
  <si>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</si>
  <si>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</si>
  <si>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</si>
  <si>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</si>
  <si>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</si>
  <si>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</si>
  <si>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</si>
  <si>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</si>
  <si>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</si>
  <si>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</si>
  <si>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</si>
  <si>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</si>
  <si>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</si>
  <si>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</si>
  <si>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</si>
  <si>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</si>
  <si>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</si>
  <si>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</si>
  <si>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</si>
  <si>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</si>
  <si>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</si>
  <si>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</si>
  <si>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</si>
  <si>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</si>
  <si>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</si>
  <si>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</si>
  <si>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</si>
  <si>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</si>
  <si>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</si>
  <si>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</si>
  <si>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</si>
  <si>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</si>
  <si>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</si>
  <si>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</si>
  <si>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</si>
  <si>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</si>
  <si>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</si>
  <si>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</si>
  <si>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</si>
  <si>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</si>
  <si>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</si>
  <si>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</si>
  <si>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</si>
  <si>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</si>
  <si>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</si>
  <si>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</si>
  <si>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</si>
  <si>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</si>
  <si>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</si>
  <si>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</si>
  <si>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</si>
  <si>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</si>
  <si>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</si>
  <si>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</si>
  <si>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</si>
  <si>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</si>
  <si>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</si>
  <si>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</si>
  <si>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</si>
  <si>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</si>
  <si>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</si>
  <si>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</si>
  <si>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</si>
  <si>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</si>
  <si>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</si>
  <si>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</si>
  <si>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</si>
  <si>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</si>
  <si>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</si>
  <si>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</si>
  <si>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</si>
  <si>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</si>
  <si>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</si>
  <si>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</si>
  <si>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</si>
  <si>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</si>
  <si>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</si>
  <si>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</si>
  <si>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</si>
  <si>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</si>
  <si>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</si>
  <si>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</si>
  <si>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</si>
  <si>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</si>
  <si>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</si>
  <si>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</si>
  <si>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</si>
  <si>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</si>
  <si>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</si>
  <si>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</si>
  <si>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</si>
  <si>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</si>
  <si>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</si>
  <si>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</si>
  <si>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</si>
  <si>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</si>
  <si>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</si>
  <si>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</si>
  <si>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</si>
  <si>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</si>
  <si>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</si>
  <si>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</si>
  <si>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</si>
  <si>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</si>
  <si>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</si>
  <si>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</si>
  <si>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</si>
  <si>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</si>
  <si>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</si>
  <si>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</si>
  <si>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</si>
  <si>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</si>
  <si>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</si>
  <si>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</si>
  <si>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</si>
  <si>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</si>
  <si>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</si>
  <si>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</si>
  <si>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</si>
  <si>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</si>
  <si>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</si>
  <si>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</si>
  <si>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</si>
  <si>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</si>
  <si>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</si>
  <si>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</si>
  <si>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</si>
  <si>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</si>
  <si>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</si>
  <si>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</si>
  <si>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</si>
  <si>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</si>
  <si>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</si>
  <si>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</si>
  <si>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</si>
  <si>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</si>
  <si>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</si>
  <si>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</si>
  <si>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</si>
  <si>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</si>
  <si>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</si>
  <si>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</si>
  <si>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</si>
  <si>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</si>
  <si>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</si>
  <si>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</si>
  <si>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</si>
  <si>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</si>
  <si>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</si>
  <si>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</si>
  <si>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</si>
  <si>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</si>
  <si>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</si>
  <si>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</si>
  <si>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</si>
  <si>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</si>
  <si>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</si>
  <si>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</si>
  <si>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</si>
  <si>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</si>
  <si>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</si>
  <si>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</si>
  <si>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</si>
  <si>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</si>
  <si>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</si>
  <si>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</si>
  <si>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</si>
  <si>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</si>
  <si>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</si>
  <si>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</si>
  <si>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</si>
  <si>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</si>
  <si>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</si>
  <si>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</si>
  <si>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</si>
  <si>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</si>
  <si>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</si>
  <si>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</si>
  <si>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</si>
  <si>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</si>
  <si>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</si>
  <si>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</si>
  <si>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</si>
  <si>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</si>
  <si>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</si>
  <si>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</si>
  <si>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</si>
  <si>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</si>
  <si>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</si>
  <si>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</si>
  <si>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</si>
  <si>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</si>
  <si>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</si>
  <si>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</si>
  <si>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</si>
  <si>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</si>
  <si>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</si>
  <si>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</si>
  <si>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</si>
  <si>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</si>
  <si>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</si>
  <si>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</si>
  <si>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</si>
  <si>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</si>
  <si>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</si>
  <si>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</si>
  <si>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</si>
  <si>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</si>
  <si>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</si>
  <si>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</si>
  <si>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</si>
  <si>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</si>
  <si>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</si>
  <si>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</si>
  <si>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</si>
  <si>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</si>
  <si>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</si>
  <si>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</si>
  <si>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</si>
  <si>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</si>
  <si>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</si>
  <si>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</si>
  <si>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</si>
  <si>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</si>
  <si>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</si>
  <si>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</si>
  <si>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</si>
  <si>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</si>
  <si>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</si>
  <si>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</si>
  <si>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</si>
  <si>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</si>
  <si>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</si>
  <si>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</si>
  <si>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</si>
  <si>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</si>
  <si>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</si>
  <si>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</si>
  <si>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</si>
  <si>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</si>
  <si>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</si>
  <si>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</si>
  <si>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</si>
  <si>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</si>
  <si>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</si>
  <si>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</si>
  <si>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</si>
  <si>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</si>
  <si>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</si>
  <si>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</si>
  <si>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</si>
  <si>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</si>
  <si>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</si>
  <si>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</si>
  <si>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</si>
  <si>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</si>
  <si>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</si>
  <si>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</si>
  <si>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</si>
  <si>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</si>
  <si>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</si>
  <si>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</si>
  <si>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</si>
  <si>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</si>
  <si>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</si>
  <si>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</si>
  <si>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</si>
  <si>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</si>
  <si>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</si>
  <si>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</si>
  <si>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</si>
  <si>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</si>
  <si>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</si>
  <si>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</si>
  <si>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</si>
  <si>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</si>
  <si>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</si>
  <si>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</si>
  <si>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</si>
  <si>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</si>
  <si>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</si>
  <si>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</si>
  <si>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</si>
  <si>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</si>
  <si>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</si>
  <si>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</si>
  <si>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</si>
  <si>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</si>
  <si>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</si>
  <si>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</si>
  <si>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</si>
  <si>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</si>
  <si>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</si>
  <si>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</si>
  <si>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</si>
  <si>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</si>
  <si>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</si>
  <si>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</si>
  <si>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</si>
  <si>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</si>
  <si>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</si>
  <si>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</si>
  <si>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</si>
  <si>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</si>
  <si>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</si>
  <si>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</si>
  <si>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</si>
  <si>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</si>
  <si>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</si>
  <si>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</si>
  <si>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</si>
  <si>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</si>
  <si>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</si>
  <si>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</si>
  <si>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</si>
  <si>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</si>
  <si>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</si>
  <si>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</si>
  <si>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</si>
  <si>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</si>
  <si>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</si>
  <si>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</si>
  <si>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</si>
  <si>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</si>
  <si>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</si>
  <si>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</si>
  <si>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</si>
  <si>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</si>
  <si>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</si>
  <si>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</si>
  <si>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</si>
  <si>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</si>
  <si>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</si>
  <si>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</si>
  <si>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</si>
  <si>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</si>
  <si>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</si>
  <si>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</si>
  <si>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</si>
  <si>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</si>
  <si>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</si>
  <si>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</si>
  <si>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</si>
  <si>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</si>
  <si>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</si>
  <si>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</si>
  <si>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</si>
  <si>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</si>
  <si>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</si>
  <si>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</si>
  <si>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</si>
  <si>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</si>
  <si>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</si>
  <si>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</si>
  <si>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</si>
  <si>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</si>
  <si>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</si>
  <si>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</si>
  <si>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</si>
  <si>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</si>
  <si>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</si>
  <si>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</si>
  <si>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</si>
  <si>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</si>
  <si>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</si>
  <si>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</si>
  <si>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</si>
  <si>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</si>
  <si>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</si>
  <si>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</si>
  <si>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</si>
  <si>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</si>
  <si>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</si>
  <si>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</si>
  <si>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</si>
  <si>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</si>
  <si>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</si>
  <si>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</si>
  <si>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</si>
  <si>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</si>
  <si>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</si>
  <si>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</si>
  <si>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</si>
  <si>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</si>
  <si>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</si>
  <si>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</si>
  <si>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</si>
  <si>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</si>
  <si>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</si>
  <si>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</si>
  <si>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</si>
  <si>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</si>
  <si>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</si>
  <si>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</si>
  <si>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</si>
  <si>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</si>
  <si>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</si>
  <si>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</si>
  <si>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</si>
  <si>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</si>
  <si>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</si>
  <si>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</si>
  <si>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</si>
  <si>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</si>
  <si>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</si>
  <si>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</si>
  <si>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</si>
  <si>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</si>
  <si>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</si>
  <si>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</si>
  <si>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</si>
  <si>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</si>
  <si>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</si>
  <si>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</si>
  <si>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</si>
  <si>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</si>
  <si>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</si>
  <si>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</si>
  <si>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</si>
  <si>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</si>
  <si>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</si>
  <si>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</si>
  <si>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</si>
  <si>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</si>
  <si>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</si>
  <si>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</si>
  <si>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</si>
  <si>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</si>
  <si>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</si>
  <si>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</si>
  <si>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</si>
  <si>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</si>
  <si>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</si>
  <si>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</si>
  <si>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</si>
  <si>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</si>
  <si>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</si>
  <si>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</si>
  <si>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</si>
  <si>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</si>
  <si>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</si>
  <si>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</si>
  <si>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</si>
  <si>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</si>
  <si>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</si>
  <si>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</si>
  <si>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</si>
  <si>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</si>
  <si>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</si>
  <si>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</si>
  <si>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</si>
  <si>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</si>
  <si>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</si>
  <si>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</si>
  <si>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</si>
  <si>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</si>
  <si>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</si>
  <si>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</si>
  <si>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</si>
  <si>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</si>
  <si>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</si>
  <si>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</si>
  <si>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</si>
  <si>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</si>
  <si>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</si>
  <si>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</si>
  <si>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</si>
  <si>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</si>
  <si>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</si>
  <si>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</si>
  <si>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</si>
  <si>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</si>
  <si>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</si>
  <si>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</si>
  <si>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</si>
  <si>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</si>
  <si>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</si>
  <si>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</si>
  <si>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</si>
  <si>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</si>
  <si>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</si>
  <si>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</si>
  <si>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</si>
  <si>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</si>
  <si>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</si>
  <si>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</si>
  <si>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</si>
  <si>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</si>
  <si>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</si>
  <si>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</si>
  <si>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</si>
  <si>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</si>
  <si>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</si>
  <si>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</si>
  <si>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</si>
  <si>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</si>
  <si>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</si>
  <si>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</si>
  <si>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</si>
  <si>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</si>
  <si>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</si>
  <si>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</si>
  <si>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</si>
  <si>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</si>
  <si>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</si>
  <si>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</si>
  <si>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</si>
  <si>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</si>
  <si>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</si>
  <si>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</si>
  <si>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</si>
  <si>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</si>
  <si>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</si>
  <si>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</si>
  <si>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</si>
  <si>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</si>
  <si>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</si>
  <si>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</si>
  <si>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</si>
  <si>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</si>
  <si>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</si>
  <si>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</si>
  <si>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</si>
  <si>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</si>
  <si>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</si>
  <si>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</si>
  <si>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</si>
  <si>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</si>
  <si>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</si>
  <si>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</si>
  <si>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</si>
  <si>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</si>
  <si>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</si>
  <si>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</si>
  <si>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</si>
  <si>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</si>
  <si>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</si>
  <si>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</si>
  <si>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</si>
  <si>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</si>
  <si>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</si>
  <si>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</si>
  <si>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</si>
  <si>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</si>
  <si>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</si>
  <si>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</si>
  <si>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</si>
  <si>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</si>
  <si>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</si>
  <si>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</si>
  <si>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</si>
  <si>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</si>
  <si>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</si>
  <si>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</si>
  <si>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</si>
  <si>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</si>
  <si>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</si>
  <si>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</si>
  <si>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</si>
  <si>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</si>
  <si>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</si>
  <si>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</si>
  <si>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</si>
  <si>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</si>
  <si>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</si>
  <si>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</si>
  <si>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</si>
  <si>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</si>
  <si>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</si>
  <si>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</si>
  <si>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</si>
  <si>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</si>
  <si>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</si>
  <si>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</si>
  <si>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</si>
  <si>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</si>
  <si>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</si>
  <si>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</si>
  <si>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</si>
  <si>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</si>
  <si>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</si>
  <si>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</si>
  <si>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</si>
  <si>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</si>
  <si>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</si>
  <si>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</si>
  <si>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</si>
  <si>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</si>
  <si>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</si>
  <si>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</si>
  <si>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</si>
  <si>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</si>
  <si>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</si>
  <si>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</si>
  <si>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</si>
  <si>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</si>
  <si>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</si>
  <si>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</si>
  <si>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</si>
  <si>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</si>
  <si>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</si>
  <si>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</si>
  <si>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</si>
  <si>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</si>
  <si>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</si>
  <si>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</si>
  <si>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</si>
  <si>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</si>
  <si>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</si>
  <si>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</si>
  <si>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</si>
  <si>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</si>
  <si>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</si>
  <si>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</si>
  <si>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</si>
  <si>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</si>
  <si>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</si>
  <si>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</si>
  <si>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</si>
  <si>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</si>
  <si>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</si>
  <si>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</si>
  <si>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</si>
  <si>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</si>
  <si>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</si>
  <si>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</si>
  <si>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</si>
  <si>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</si>
  <si>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</si>
  <si>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</si>
  <si>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</si>
  <si>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</si>
  <si>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</si>
  <si>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</si>
  <si>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</si>
  <si>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</si>
  <si>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</si>
  <si>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</si>
  <si>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</si>
  <si>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</si>
  <si>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</si>
  <si>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</si>
  <si>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</si>
  <si>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</si>
  <si>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</si>
  <si>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</si>
  <si>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</si>
  <si>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</si>
  <si>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</si>
  <si>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</si>
  <si>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</si>
  <si>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</si>
  <si>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</si>
  <si>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</si>
  <si>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</si>
  <si>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</si>
  <si>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</si>
  <si>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</si>
  <si>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</si>
  <si>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</si>
  <si>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</si>
  <si>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</si>
  <si>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</si>
  <si>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</si>
  <si>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</si>
  <si>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</si>
  <si>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</si>
  <si>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</si>
  <si>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</si>
  <si>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</si>
  <si>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</si>
  <si>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</si>
  <si>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</si>
  <si>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</si>
  <si>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</si>
  <si>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</si>
  <si>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</si>
  <si>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</si>
  <si>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</si>
  <si>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</si>
  <si>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</si>
  <si>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</si>
  <si>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</si>
  <si>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</si>
  <si>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</si>
  <si>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</si>
  <si>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</si>
  <si>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</si>
  <si>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</si>
  <si>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</si>
  <si>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</si>
  <si>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</si>
  <si>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</si>
  <si>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</si>
  <si>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</si>
  <si>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</si>
  <si>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</si>
  <si>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</si>
  <si>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</si>
  <si>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</si>
  <si>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</si>
  <si>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</si>
  <si>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</si>
  <si>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</si>
  <si>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</si>
  <si>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</si>
  <si>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</si>
  <si>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</si>
  <si>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</si>
  <si>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</si>
  <si>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</si>
  <si>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</si>
  <si>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</si>
  <si>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</si>
  <si>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</si>
  <si>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</si>
  <si>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</si>
  <si>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</si>
  <si>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</si>
  <si>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</si>
  <si>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</si>
  <si>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</si>
  <si>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</si>
  <si>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</si>
  <si>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</si>
  <si>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</si>
  <si>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</si>
  <si>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</si>
  <si>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</si>
  <si>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</si>
  <si>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</si>
  <si>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</si>
  <si>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</si>
  <si>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</si>
  <si>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</si>
  <si>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</si>
  <si>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</si>
  <si>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</si>
  <si>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</si>
  <si>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</si>
  <si>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</si>
  <si>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</si>
  <si>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</si>
  <si>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</si>
  <si>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</si>
  <si>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</si>
  <si>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</si>
  <si>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</si>
  <si>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</si>
  <si>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</si>
  <si>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</si>
  <si>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</si>
  <si>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</si>
  <si>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</si>
  <si>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</si>
  <si>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</si>
  <si>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</si>
  <si>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</si>
  <si>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</si>
  <si>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</si>
  <si>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</si>
  <si>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</si>
  <si>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</si>
  <si>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</si>
  <si>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</si>
  <si>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</si>
  <si>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</si>
  <si>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</si>
  <si>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</si>
  <si>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</si>
  <si>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</si>
  <si>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</si>
  <si>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</si>
  <si>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</si>
  <si>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</si>
  <si>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</si>
  <si>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</si>
  <si>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</si>
  <si>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</si>
  <si>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</si>
  <si>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</si>
  <si>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</si>
  <si>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</si>
  <si>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</si>
  <si>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</si>
  <si>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</si>
  <si>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</si>
  <si>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</si>
  <si>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</si>
  <si>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</si>
  <si>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</si>
  <si>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</si>
  <si>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</si>
  <si>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</si>
  <si>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</si>
  <si>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</si>
  <si>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</si>
  <si>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</si>
  <si>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</si>
  <si>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</si>
  <si>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</si>
  <si>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</si>
  <si>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</si>
  <si>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</si>
  <si>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</si>
  <si>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</si>
  <si>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</si>
  <si>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</si>
  <si>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</si>
  <si>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</si>
  <si>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</si>
  <si>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</si>
  <si>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</si>
  <si>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</si>
  <si>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</si>
  <si>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</si>
  <si>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</si>
  <si>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</si>
  <si>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</si>
  <si>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</si>
  <si>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</si>
  <si>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</si>
  <si>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</si>
  <si>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</si>
  <si>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</si>
  <si>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</si>
  <si>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</si>
  <si>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</si>
  <si>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</si>
  <si>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</si>
  <si>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</si>
  <si>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</si>
  <si>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</si>
  <si>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</si>
  <si>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</si>
  <si>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</si>
  <si>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</si>
  <si>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</si>
  <si>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</si>
  <si>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</si>
  <si>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</si>
  <si>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</si>
  <si>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</si>
  <si>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</si>
  <si>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</si>
  <si>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</si>
  <si>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</si>
  <si>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</si>
  <si>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</si>
  <si>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</si>
  <si>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</si>
  <si>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</si>
  <si>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</si>
  <si>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</si>
  <si>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</si>
  <si>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</si>
  <si>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</si>
  <si>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</si>
  <si>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</si>
  <si>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</si>
  <si>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</si>
  <si>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</si>
  <si>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</si>
  <si>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</si>
  <si>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</si>
  <si>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</si>
  <si>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</si>
  <si>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</si>
  <si>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</si>
  <si>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</si>
  <si>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</si>
  <si>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</si>
  <si>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</si>
  <si>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</si>
  <si>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</si>
  <si>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</si>
  <si>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</si>
  <si>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</si>
  <si>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</si>
  <si>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</si>
  <si>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</si>
  <si>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</si>
  <si>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</si>
  <si>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</si>
  <si>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</si>
  <si>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</si>
  <si>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</si>
  <si>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</si>
  <si>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</si>
  <si>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</si>
  <si>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</si>
  <si>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</si>
  <si>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</si>
  <si>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</si>
  <si>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</si>
  <si>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</si>
  <si>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</si>
  <si>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</si>
  <si>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</si>
  <si>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</si>
  <si>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</si>
  <si>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</si>
  <si>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</si>
  <si>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</si>
  <si>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</si>
  <si>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</si>
  <si>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</si>
  <si>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</si>
  <si>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</si>
  <si>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</si>
  <si>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</si>
  <si>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</si>
  <si>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</si>
  <si>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</si>
  <si>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</si>
  <si>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</si>
  <si>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</si>
  <si>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</si>
  <si>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</si>
  <si>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</si>
  <si>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</si>
  <si>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</si>
  <si>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</si>
  <si>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</si>
  <si>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</si>
  <si>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</si>
  <si>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</si>
  <si>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</si>
  <si>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</si>
  <si>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</si>
  <si>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</si>
  <si>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</si>
  <si>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</si>
  <si>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</si>
  <si>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</si>
  <si>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</si>
  <si>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</si>
  <si>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</si>
  <si>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</si>
  <si>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</si>
  <si>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</si>
  <si>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</si>
  <si>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</si>
  <si>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</si>
  <si>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</si>
  <si>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</si>
  <si>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</si>
  <si>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</si>
  <si>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</si>
  <si>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</si>
  <si>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</si>
  <si>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</si>
  <si>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</si>
  <si>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</si>
  <si>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</si>
  <si>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</si>
  <si>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</si>
  <si>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</si>
  <si>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</si>
  <si>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</si>
  <si>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</si>
  <si>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</si>
  <si>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</si>
  <si>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</si>
  <si>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</si>
  <si>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</si>
  <si>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</si>
  <si>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</si>
  <si>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</si>
  <si>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</si>
  <si>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</si>
  <si>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</si>
  <si>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</si>
  <si>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</si>
  <si>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</si>
  <si>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</si>
  <si>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</si>
  <si>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</si>
  <si>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</si>
  <si>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</si>
  <si>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</si>
  <si>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</si>
  <si>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</si>
  <si>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</si>
  <si>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</si>
  <si>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</si>
  <si>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</si>
  <si>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</si>
  <si>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</si>
  <si>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</si>
  <si>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</si>
  <si>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</si>
  <si>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</si>
  <si>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</si>
  <si>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</si>
  <si>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</si>
  <si>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</si>
  <si>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</si>
  <si>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</si>
  <si>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</si>
  <si>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</si>
  <si>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</si>
  <si>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</si>
  <si>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</si>
  <si>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</si>
  <si>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</si>
  <si>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</si>
  <si>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</si>
  <si>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</si>
  <si>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</si>
  <si>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</si>
  <si>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</si>
  <si>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</si>
  <si>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</si>
  <si>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</si>
  <si>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</si>
  <si>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</si>
  <si>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</si>
  <si>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</si>
  <si>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</si>
  <si>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</si>
  <si>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</si>
  <si>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</si>
  <si>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</si>
  <si>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</si>
  <si>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</si>
  <si>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</si>
  <si>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</si>
  <si>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</si>
  <si>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</si>
  <si>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</si>
  <si>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</si>
  <si>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</si>
  <si>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</si>
  <si>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</si>
  <si>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</si>
  <si>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</si>
  <si>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</si>
  <si>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</si>
  <si>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</si>
  <si>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</si>
  <si>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</si>
  <si>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</si>
  <si>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</si>
  <si>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</si>
  <si>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</si>
  <si>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</si>
  <si>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</si>
  <si>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</si>
  <si>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</si>
  <si>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</si>
  <si>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</si>
  <si>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</si>
  <si>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</si>
  <si>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</si>
  <si>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</si>
  <si>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</si>
  <si>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</si>
  <si>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</si>
  <si>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</si>
  <si>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</si>
  <si>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</si>
  <si>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</si>
  <si>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</si>
  <si>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</si>
  <si>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</si>
  <si>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</si>
  <si>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</si>
  <si>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</si>
  <si>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</si>
  <si>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</si>
  <si>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</si>
  <si>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</si>
  <si>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</si>
  <si>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</si>
  <si>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</si>
  <si>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</si>
  <si>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</si>
  <si>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</si>
  <si>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</si>
  <si>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</si>
  <si>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</si>
  <si>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</si>
  <si>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</si>
  <si>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</si>
  <si>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</si>
  <si>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</si>
  <si>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</si>
  <si>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</si>
  <si>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</si>
  <si>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</si>
  <si>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</si>
  <si>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</si>
  <si>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</si>
  <si>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</si>
  <si>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</si>
  <si>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</si>
  <si>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</si>
  <si>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</si>
  <si>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</si>
  <si>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</si>
  <si>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</si>
  <si>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</si>
  <si>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</si>
  <si>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</si>
  <si>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</si>
  <si>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</si>
  <si>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</si>
  <si>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</si>
  <si>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</si>
  <si>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</si>
  <si>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</si>
  <si>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</si>
  <si>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</si>
  <si>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</si>
  <si>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</si>
  <si>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</si>
  <si>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</si>
  <si>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</si>
  <si>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</si>
  <si>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</si>
  <si>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</si>
  <si>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</si>
  <si>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</si>
  <si>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</si>
  <si>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</si>
  <si>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</si>
  <si>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</si>
  <si>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</si>
  <si>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</si>
  <si>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</si>
  <si>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</si>
  <si>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</si>
  <si>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</si>
  <si>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</si>
  <si>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</si>
  <si>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</si>
  <si>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</si>
  <si>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</si>
  <si>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</si>
  <si>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</si>
  <si>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</si>
  <si>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</si>
  <si>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</si>
  <si>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</si>
  <si>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</si>
  <si>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</si>
  <si>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</si>
  <si>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</si>
  <si>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</si>
  <si>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</si>
  <si>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</si>
  <si>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</si>
  <si>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</si>
  <si>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</si>
  <si>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</si>
  <si>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</si>
  <si>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</si>
  <si>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</si>
  <si>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</si>
  <si>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</si>
  <si>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</si>
  <si>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</si>
  <si>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</si>
  <si>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</si>
  <si>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</si>
  <si>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</si>
  <si>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</si>
  <si>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</si>
  <si>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</si>
  <si>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</si>
  <si>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</si>
  <si>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</si>
  <si>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</si>
  <si>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</si>
  <si>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</si>
  <si>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</si>
  <si>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</si>
  <si>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</si>
  <si>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</si>
  <si>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</si>
  <si>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</si>
  <si>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</si>
  <si>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</si>
  <si>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</si>
  <si>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</si>
  <si>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</si>
  <si>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</si>
  <si>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</si>
  <si>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</si>
  <si>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</si>
  <si>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</si>
  <si>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</si>
  <si>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</si>
  <si>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</si>
  <si>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</si>
  <si>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</si>
  <si>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</si>
  <si>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</si>
  <si>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</si>
  <si>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</si>
  <si>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</si>
  <si>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</si>
  <si>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</si>
  <si>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</si>
  <si>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</si>
  <si>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</si>
  <si>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</si>
  <si>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</si>
  <si>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</si>
  <si>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</si>
  <si>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</si>
  <si>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</si>
  <si>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</si>
  <si>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</si>
  <si>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</si>
  <si>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</si>
  <si>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</si>
  <si>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</si>
  <si>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</si>
  <si>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</si>
  <si>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</si>
  <si>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</si>
  <si>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</si>
  <si>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</si>
  <si>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</si>
  <si>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</si>
  <si>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</si>
  <si>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</si>
  <si>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</si>
  <si>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</si>
  <si>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</si>
  <si>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</si>
  <si>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</si>
  <si>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</si>
  <si>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</si>
  <si>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</si>
  <si>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</si>
  <si>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</si>
  <si>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</si>
  <si>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</si>
  <si>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</si>
  <si>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</si>
  <si>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</si>
  <si>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</si>
  <si>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</si>
  <si>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</si>
  <si>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</si>
  <si>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</si>
  <si>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</si>
  <si>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</si>
  <si>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</si>
  <si>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</si>
  <si>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</si>
  <si>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</si>
  <si>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</si>
  <si>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</si>
  <si>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</si>
  <si>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</si>
  <si>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</si>
  <si>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</si>
  <si>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</si>
  <si>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</si>
  <si>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</si>
  <si>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</si>
  <si>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</si>
  <si>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</si>
  <si>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</si>
  <si>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</si>
  <si>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</si>
  <si>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</si>
  <si>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</si>
  <si>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</si>
  <si>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</si>
  <si>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</si>
  <si>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</si>
  <si>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</si>
  <si>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</si>
  <si>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</si>
  <si>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</si>
  <si>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</si>
  <si>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</si>
  <si>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</si>
  <si>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</si>
  <si>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</si>
  <si>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</si>
  <si>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</si>
  <si>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</si>
  <si>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</si>
  <si>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</si>
  <si>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</si>
  <si>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</si>
  <si>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</si>
  <si>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</si>
  <si>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</si>
  <si>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</si>
  <si>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</si>
  <si>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</si>
  <si>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</si>
  <si>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</si>
  <si>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</si>
  <si>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</si>
  <si>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</si>
  <si>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</si>
  <si>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</si>
  <si>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</si>
  <si>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</si>
  <si>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</si>
  <si>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</si>
  <si>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</si>
  <si>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</si>
  <si>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</si>
  <si>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</si>
  <si>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</si>
  <si>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</si>
  <si>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</si>
  <si>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</si>
  <si>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</si>
  <si>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</si>
  <si>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</si>
  <si>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</si>
  <si>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</si>
  <si>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</si>
  <si>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</si>
  <si>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</si>
  <si>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</si>
  <si>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</si>
  <si>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</si>
  <si>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</si>
  <si>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</si>
  <si>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</si>
  <si>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</si>
  <si>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</si>
  <si>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</si>
  <si>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</si>
  <si>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</si>
  <si>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</si>
  <si>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</si>
  <si>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</si>
  <si>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</si>
  <si>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</si>
  <si>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</si>
  <si>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</si>
  <si>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</si>
  <si>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</si>
  <si>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</si>
  <si>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</si>
  <si>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</si>
  <si>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</si>
  <si>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</si>
  <si>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</si>
  <si>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</si>
  <si>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</si>
  <si>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</si>
  <si>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</si>
  <si>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</si>
  <si>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</si>
  <si>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</si>
  <si>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</si>
  <si>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</si>
  <si>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</si>
  <si>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</si>
  <si>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</si>
  <si>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</si>
  <si>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</si>
  <si>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</si>
  <si>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</si>
  <si>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</si>
  <si>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</si>
  <si>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</si>
  <si>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</si>
  <si>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</si>
  <si>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</si>
  <si>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</si>
  <si>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</si>
  <si>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</si>
  <si>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</si>
  <si>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</si>
  <si>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</si>
  <si>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</si>
  <si>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</si>
  <si>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</si>
  <si>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</si>
  <si>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</si>
  <si>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</si>
  <si>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</si>
  <si>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</si>
  <si>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</si>
  <si>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</si>
  <si>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</si>
  <si>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</si>
  <si>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</si>
  <si>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</si>
  <si>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</si>
  <si>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</si>
  <si>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</si>
  <si>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</si>
  <si>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</si>
  <si>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</si>
  <si>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</si>
  <si>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</si>
  <si>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</si>
  <si>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</si>
  <si>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</si>
  <si>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</si>
  <si>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</si>
  <si>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</si>
  <si>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</si>
  <si>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</si>
  <si>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</si>
  <si>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</si>
  <si>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</si>
  <si>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</si>
  <si>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</si>
  <si>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</si>
  <si>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</si>
  <si>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</si>
  <si>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</si>
  <si>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</si>
  <si>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</si>
  <si>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</si>
  <si>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</si>
  <si>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</si>
  <si>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</si>
  <si>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</si>
  <si>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</si>
  <si>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</si>
  <si>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</si>
  <si>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</si>
  <si>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</si>
  <si>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</si>
  <si>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</si>
  <si>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</si>
  <si>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</si>
  <si>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</si>
  <si>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</si>
  <si>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</si>
  <si>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</si>
  <si>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</si>
  <si>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</si>
  <si>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</si>
  <si>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</si>
  <si>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</si>
  <si>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</si>
  <si>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</si>
  <si>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</si>
  <si>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</si>
  <si>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</si>
  <si>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</si>
  <si>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</si>
  <si>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</si>
  <si>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</si>
  <si>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</si>
  <si>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</si>
  <si>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</si>
  <si>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</si>
  <si>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</si>
  <si>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</si>
  <si>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</si>
  <si>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</si>
  <si>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</si>
  <si>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</si>
  <si>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</si>
  <si>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</si>
  <si>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</si>
  <si>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</si>
  <si>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</si>
  <si>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</si>
  <si>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</si>
  <si>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</si>
  <si>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</si>
  <si>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</si>
  <si>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</si>
  <si>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</si>
  <si>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</si>
  <si>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</si>
  <si>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</si>
  <si>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</si>
  <si>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</si>
  <si>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</si>
  <si>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</si>
  <si>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</si>
  <si>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</si>
  <si>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</si>
  <si>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</si>
  <si>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</si>
  <si>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</si>
  <si>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</si>
  <si>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</si>
  <si>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</si>
  <si>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</si>
  <si>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</si>
  <si>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</si>
  <si>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</si>
  <si>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</si>
  <si>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</si>
  <si>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</si>
  <si>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</si>
  <si>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</si>
  <si>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</si>
  <si>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</si>
  <si>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</si>
  <si>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</si>
  <si>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</si>
  <si>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</si>
  <si>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</si>
  <si>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</si>
  <si>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</si>
  <si>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</si>
  <si>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</si>
  <si>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</si>
  <si>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</si>
  <si>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</si>
  <si>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</si>
  <si>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</si>
  <si>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</si>
  <si>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</si>
  <si>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</si>
  <si>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</si>
  <si>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</si>
  <si>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</si>
  <si>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</si>
  <si>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</si>
  <si>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</si>
  <si>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</si>
  <si>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</si>
  <si>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</si>
  <si>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</si>
  <si>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</si>
  <si>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</si>
  <si>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</si>
  <si>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</si>
  <si>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</si>
  <si>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</si>
  <si>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</si>
  <si>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</si>
  <si>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</si>
  <si>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</si>
  <si>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</si>
  <si>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</si>
  <si>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</si>
  <si>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</si>
  <si>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</si>
  <si>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</si>
  <si>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</si>
  <si>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</si>
  <si>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</si>
  <si>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</si>
  <si>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</si>
  <si>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</si>
  <si>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</si>
  <si>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</si>
  <si>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</si>
  <si>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</si>
  <si>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</si>
  <si>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</si>
  <si>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</si>
  <si>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</si>
  <si>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</si>
  <si>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</si>
  <si>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</si>
  <si>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</si>
  <si>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</si>
  <si>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</si>
  <si>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</si>
  <si>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</si>
  <si>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</si>
  <si>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</si>
  <si>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</si>
  <si>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</si>
  <si>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</si>
  <si>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</si>
  <si>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</si>
  <si>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</si>
  <si>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</si>
  <si>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</si>
  <si>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</si>
  <si>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</si>
  <si>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</si>
  <si>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</si>
  <si>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</si>
  <si>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</si>
  <si>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</si>
  <si>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</si>
  <si>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</si>
  <si>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</si>
  <si>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</si>
  <si>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</si>
  <si>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</si>
  <si>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</si>
  <si>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</si>
  <si>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</si>
  <si>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</si>
  <si>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</si>
  <si>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</si>
  <si>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</si>
  <si>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</si>
  <si>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</si>
  <si>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</si>
  <si>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</si>
  <si>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</si>
  <si>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</si>
  <si>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</si>
  <si>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</si>
  <si>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</si>
  <si>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</si>
  <si>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</si>
  <si>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</si>
  <si>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</si>
  <si>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</si>
  <si>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</si>
  <si>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</si>
  <si>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</si>
  <si>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</si>
  <si>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</si>
  <si>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</si>
  <si>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</si>
  <si>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</si>
  <si>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</si>
  <si>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</si>
  <si>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</si>
  <si>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</si>
  <si>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</si>
  <si>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</si>
  <si>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</si>
  <si>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</si>
  <si>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</si>
  <si>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</si>
  <si>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</si>
  <si>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</si>
  <si>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</si>
  <si>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</si>
  <si>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</si>
  <si>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</si>
  <si>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</si>
  <si>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</si>
  <si>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</si>
  <si>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</si>
  <si>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</si>
  <si>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</si>
  <si>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</si>
  <si>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</si>
  <si>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</si>
  <si>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</si>
  <si>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</si>
  <si>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</si>
  <si>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</si>
  <si>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</si>
  <si>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</si>
  <si>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</si>
  <si>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</si>
  <si>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</si>
  <si>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</si>
  <si>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</si>
  <si>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</si>
  <si>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</si>
  <si>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</si>
  <si>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</si>
  <si>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</si>
  <si>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</si>
  <si>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</si>
  <si>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</si>
  <si>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</si>
  <si>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</si>
  <si>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</si>
  <si>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</si>
  <si>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</si>
  <si>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</si>
  <si>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</si>
  <si>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</si>
  <si>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</si>
  <si>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</si>
  <si>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</si>
  <si>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</si>
  <si>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</si>
  <si>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</si>
  <si>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</si>
  <si>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</si>
  <si>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</si>
  <si>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</si>
  <si>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</si>
  <si>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</si>
  <si>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</si>
  <si>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</si>
  <si>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</si>
  <si>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</si>
  <si>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</si>
  <si>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</si>
  <si>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</si>
  <si>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</si>
  <si>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</si>
  <si>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</si>
  <si>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</si>
  <si>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</si>
  <si>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</si>
  <si>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</si>
  <si>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</si>
  <si>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</si>
  <si>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</si>
  <si>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</si>
  <si>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</si>
  <si>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</si>
  <si>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</si>
  <si>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</si>
  <si>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</si>
  <si>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</si>
  <si>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</si>
  <si>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</si>
  <si>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</si>
  <si>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</si>
  <si>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</si>
  <si>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</si>
  <si>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</si>
  <si>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</si>
  <si>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</si>
  <si>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</si>
  <si>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</si>
  <si>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</si>
  <si>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</si>
  <si>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</si>
  <si>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</si>
  <si>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</si>
  <si>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</si>
  <si>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</si>
  <si>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</si>
  <si>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</si>
  <si>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</si>
  <si>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</si>
  <si>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</si>
  <si>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</si>
  <si>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</si>
  <si>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</si>
  <si>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</si>
  <si>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</si>
  <si>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</si>
  <si>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</si>
  <si>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</si>
  <si>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</si>
  <si>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</si>
  <si>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</si>
  <si>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</si>
  <si>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</si>
  <si>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</si>
  <si>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</si>
  <si>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</si>
  <si>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</si>
  <si>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</si>
  <si>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</si>
  <si>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</si>
  <si>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</si>
  <si>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</si>
  <si>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</si>
  <si>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</si>
  <si>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</si>
  <si>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</si>
  <si>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</si>
  <si>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</si>
  <si>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</si>
  <si>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</si>
  <si>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</si>
  <si>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</si>
  <si>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</si>
  <si>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</si>
  <si>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</si>
  <si>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</si>
  <si>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</si>
  <si>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</si>
  <si>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</si>
  <si>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</si>
  <si>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</si>
  <si>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</si>
  <si>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</si>
  <si>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</si>
  <si>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</si>
  <si>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</si>
  <si>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</si>
  <si>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</si>
  <si>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</si>
  <si>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</si>
  <si>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</si>
  <si>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</si>
  <si>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</si>
  <si>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</si>
  <si>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</si>
  <si>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</si>
  <si>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</si>
  <si>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</si>
  <si>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</si>
  <si>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</si>
  <si>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</si>
  <si>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</si>
  <si>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</si>
  <si>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</si>
  <si>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</si>
  <si>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</si>
  <si>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</si>
  <si>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</si>
  <si>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</si>
  <si>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</si>
  <si>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</si>
  <si>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</si>
  <si>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</si>
  <si>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</si>
  <si>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</si>
  <si>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</si>
  <si>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</si>
  <si>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</si>
  <si>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</si>
  <si>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</si>
  <si>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</si>
  <si>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</si>
  <si>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</si>
  <si>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</si>
  <si>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</si>
  <si>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</si>
  <si>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</si>
  <si>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</si>
  <si>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</si>
  <si>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</si>
  <si>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</si>
  <si>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</si>
  <si>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</si>
  <si>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</si>
  <si>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</si>
  <si>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</si>
  <si>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</si>
  <si>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</si>
  <si>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</si>
  <si>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</si>
  <si>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</si>
  <si>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</si>
  <si>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</si>
  <si>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</si>
  <si>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</si>
  <si>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</si>
  <si>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</si>
  <si>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</si>
  <si>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</si>
  <si>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</si>
  <si>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</si>
  <si>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</si>
  <si>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</si>
  <si>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</si>
  <si>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</si>
  <si>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</si>
  <si>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</si>
  <si>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</si>
  <si>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</si>
  <si>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</si>
  <si>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</si>
  <si>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</si>
  <si>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</si>
  <si>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</si>
  <si>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</si>
  <si>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</si>
  <si>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</si>
  <si>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</si>
  <si>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</si>
  <si>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</si>
  <si>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</si>
  <si>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</si>
  <si>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</si>
  <si>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</si>
  <si>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</si>
  <si>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</si>
  <si>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</si>
  <si>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</si>
  <si>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</si>
  <si>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</si>
  <si>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</si>
  <si>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</si>
  <si>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</si>
  <si>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</si>
  <si>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</si>
  <si>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</si>
  <si>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</si>
  <si>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</si>
  <si>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</si>
  <si>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</si>
  <si>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</si>
  <si>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</si>
  <si>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</si>
  <si>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</si>
  <si>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</si>
  <si>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</si>
  <si>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</si>
  <si>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</si>
  <si>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</si>
  <si>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</si>
  <si>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</si>
  <si>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</si>
  <si>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</si>
  <si>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</si>
  <si>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</si>
  <si>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</si>
  <si>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</si>
  <si>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</si>
  <si>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</si>
  <si>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</si>
  <si>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</si>
  <si>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</si>
  <si>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</si>
  <si>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</si>
  <si>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</si>
  <si>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</si>
  <si>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</si>
  <si>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</si>
  <si>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</si>
  <si>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</si>
  <si>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</si>
  <si>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</si>
  <si>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</si>
  <si>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</si>
  <si>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</si>
  <si>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</si>
  <si>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</si>
  <si>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</si>
  <si>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</si>
  <si>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</si>
  <si>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</si>
  <si>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</si>
  <si>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</si>
  <si>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</si>
  <si>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</si>
  <si>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</si>
  <si>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</si>
  <si>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</si>
  <si>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</si>
  <si>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</si>
  <si>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</si>
  <si>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</si>
  <si>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</si>
  <si>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</si>
  <si>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</si>
  <si>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</si>
  <si>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</si>
  <si>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</si>
  <si>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</si>
  <si>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</si>
  <si>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</si>
  <si>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</si>
  <si>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</si>
  <si>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</si>
  <si>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</si>
  <si>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</si>
  <si>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</si>
  <si>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</si>
  <si>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</si>
  <si>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</si>
  <si>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</si>
  <si>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</si>
  <si>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</si>
  <si>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</si>
  <si>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</si>
  <si>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</si>
  <si>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</si>
  <si>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</si>
  <si>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</si>
  <si>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</si>
  <si>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</si>
  <si>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</si>
  <si>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</si>
  <si>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</si>
  <si>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</si>
  <si>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</si>
  <si>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</si>
  <si>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</si>
  <si>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</si>
  <si>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</si>
  <si>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</si>
  <si>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</si>
  <si>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</si>
  <si>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</si>
  <si>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</si>
  <si>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</si>
  <si>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</si>
  <si>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</si>
  <si>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</si>
  <si>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</si>
  <si>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</si>
  <si>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</si>
  <si>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</si>
  <si>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</si>
  <si>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</si>
  <si>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</si>
  <si>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</si>
  <si>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</si>
  <si>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</si>
  <si>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</si>
  <si>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</si>
  <si>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</si>
  <si>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</si>
  <si>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</si>
  <si>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</si>
  <si>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</si>
  <si>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</si>
  <si>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</si>
  <si>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</si>
  <si>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</si>
  <si>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</si>
  <si>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</si>
  <si>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</si>
  <si>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</si>
  <si>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</si>
  <si>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</si>
  <si>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</si>
  <si>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</si>
  <si>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</si>
  <si>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</si>
  <si>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</si>
  <si>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</si>
  <si>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</si>
  <si>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</si>
  <si>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</si>
  <si>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</si>
  <si>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</si>
  <si>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</si>
  <si>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</si>
  <si>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</si>
  <si>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</si>
  <si>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</si>
  <si>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</si>
  <si>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</si>
  <si>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</si>
  <si>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</si>
  <si>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</si>
  <si>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</si>
  <si>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</si>
  <si>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</si>
  <si>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</si>
  <si>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</si>
  <si>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</si>
  <si>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</si>
  <si>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</si>
  <si>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</si>
  <si>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</si>
  <si>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</si>
  <si>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</si>
  <si>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</si>
  <si>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</si>
  <si>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</si>
  <si>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</si>
  <si>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</si>
  <si>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</si>
  <si>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</si>
  <si>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</si>
  <si>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</si>
  <si>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</si>
  <si>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</si>
  <si>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</si>
  <si>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</si>
  <si>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</si>
  <si>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</si>
  <si>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</si>
  <si>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</si>
  <si>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</si>
  <si>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</si>
  <si>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</si>
  <si>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</si>
  <si>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</si>
  <si>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</si>
  <si>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</si>
  <si>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</si>
  <si>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</si>
  <si>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</si>
  <si>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</si>
  <si>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</si>
  <si>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</si>
  <si>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</si>
  <si>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</si>
  <si>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</si>
  <si>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</si>
  <si>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</si>
  <si>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</si>
  <si>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</si>
  <si>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</si>
  <si>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</si>
  <si>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</si>
  <si>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</si>
  <si>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</si>
  <si>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</si>
  <si>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</si>
  <si>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</si>
  <si>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</si>
  <si>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</si>
  <si>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</si>
  <si>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</si>
  <si>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</si>
  <si>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</si>
  <si>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</si>
  <si>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</si>
  <si>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</si>
  <si>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</si>
  <si>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</si>
  <si>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</si>
  <si>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</si>
  <si>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</si>
  <si>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</si>
  <si>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</si>
  <si>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</si>
  <si>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</si>
  <si>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</si>
  <si>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</si>
  <si>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</si>
  <si>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</si>
  <si>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</si>
  <si>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</si>
  <si>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</si>
  <si>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</si>
  <si>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</si>
  <si>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</si>
  <si>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</si>
  <si>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</si>
  <si>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</si>
  <si>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</si>
  <si>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</si>
  <si>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</si>
  <si>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</si>
  <si>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</si>
  <si>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</si>
  <si>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</si>
  <si>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</si>
  <si>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</si>
  <si>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</si>
  <si>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</si>
  <si>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</si>
  <si>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</si>
  <si>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</si>
  <si>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</si>
  <si>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</si>
  <si>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</si>
  <si>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</si>
  <si>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</si>
  <si>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</si>
  <si>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</si>
  <si>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</si>
  <si>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</si>
  <si>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</si>
  <si>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</si>
  <si>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</si>
  <si>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</si>
  <si>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</si>
  <si>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</si>
  <si>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</si>
  <si>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</si>
  <si>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</si>
  <si>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</si>
  <si>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</si>
  <si>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</si>
  <si>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</si>
  <si>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</si>
  <si>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</si>
  <si>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</si>
  <si>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</si>
  <si>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</si>
  <si>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</si>
  <si>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</si>
  <si>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</si>
  <si>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</si>
  <si>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</si>
  <si>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</si>
  <si>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</si>
  <si>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</si>
  <si>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</si>
  <si>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</si>
  <si>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</si>
  <si>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</si>
  <si>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</si>
  <si>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</si>
  <si>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</si>
  <si>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</si>
  <si>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</si>
  <si>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</si>
  <si>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</si>
  <si>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</si>
  <si>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</si>
  <si>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</si>
  <si>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</si>
  <si>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</si>
  <si>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</si>
  <si>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</si>
  <si>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</si>
  <si>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</si>
  <si>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</si>
  <si>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</si>
  <si>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</si>
  <si>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</si>
  <si>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</si>
  <si>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</si>
  <si>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</si>
  <si>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</si>
  <si>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</si>
  <si>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</si>
  <si>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</si>
  <si>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</si>
  <si>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</si>
  <si>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</si>
  <si>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</si>
  <si>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</si>
  <si>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</si>
  <si>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</si>
  <si>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</si>
  <si>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</si>
  <si>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</si>
  <si>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</si>
  <si>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</si>
  <si>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</si>
  <si>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</si>
  <si>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</si>
  <si>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</si>
  <si>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</si>
  <si>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</si>
  <si>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</si>
  <si>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</si>
  <si>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</si>
  <si>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</si>
  <si>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</si>
  <si>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</si>
  <si>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</si>
  <si>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</si>
  <si>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</si>
  <si>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</si>
  <si>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</si>
  <si>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</si>
  <si>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</si>
  <si>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</si>
  <si>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</si>
  <si>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</si>
  <si>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</si>
  <si>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</si>
  <si>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</si>
  <si>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</si>
  <si>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</si>
  <si>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</si>
  <si>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</si>
  <si>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</si>
  <si>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</si>
  <si>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</si>
  <si>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</si>
  <si>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</si>
  <si>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</si>
  <si>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</si>
  <si>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</si>
  <si>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</si>
  <si>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</si>
  <si>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</si>
  <si>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</si>
  <si>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</si>
  <si>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</si>
  <si>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</si>
  <si>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</si>
  <si>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</si>
  <si>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</si>
  <si>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</si>
  <si>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</si>
  <si>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</si>
  <si>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</si>
  <si>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</si>
  <si>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</si>
  <si>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</si>
  <si>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</si>
  <si>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</si>
  <si>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</si>
  <si>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</si>
  <si>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</si>
  <si>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</si>
  <si>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</si>
  <si>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</si>
  <si>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</si>
  <si>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</si>
  <si>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</si>
  <si>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</si>
  <si>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</si>
  <si>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</si>
  <si>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</si>
  <si>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</si>
  <si>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</si>
  <si>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</si>
  <si>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</si>
  <si>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</si>
  <si>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</si>
  <si>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</si>
  <si>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</si>
  <si>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</si>
  <si>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</si>
  <si>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</si>
  <si>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</si>
  <si>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</si>
  <si>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</si>
  <si>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</si>
  <si>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</si>
  <si>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</si>
  <si>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</si>
  <si>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</si>
  <si>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</si>
  <si>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</si>
  <si>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</si>
  <si>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</si>
  <si>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</si>
  <si>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</si>
  <si>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</si>
  <si>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</si>
  <si>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</si>
  <si>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</si>
  <si>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</si>
  <si>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</si>
  <si>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</si>
  <si>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</si>
  <si>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</si>
  <si>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</si>
  <si>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</si>
  <si>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</si>
  <si>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</si>
  <si>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</si>
  <si>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</si>
  <si>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</si>
  <si>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</si>
  <si>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</si>
  <si>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</si>
  <si>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</si>
  <si>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</si>
  <si>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</si>
  <si>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</si>
  <si>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</si>
  <si>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</si>
  <si>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</si>
  <si>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</si>
  <si>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</si>
  <si>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</si>
  <si>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</si>
  <si>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</si>
  <si>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</si>
  <si>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</si>
  <si>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</si>
  <si>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</si>
  <si>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</si>
  <si>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</si>
  <si>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</si>
  <si>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</si>
  <si>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</si>
  <si>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</si>
  <si>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</si>
  <si>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</si>
  <si>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</si>
  <si>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</si>
  <si>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</si>
  <si>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</si>
  <si>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</si>
  <si>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</si>
  <si>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</si>
  <si>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</si>
  <si>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</si>
  <si>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</si>
  <si>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</si>
  <si>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</si>
  <si>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</si>
  <si>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</si>
  <si>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</si>
  <si>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</si>
  <si>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</si>
  <si>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</si>
  <si>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</si>
  <si>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</si>
  <si>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</si>
  <si>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</si>
  <si>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</si>
  <si>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</si>
  <si>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</si>
  <si>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</si>
  <si>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</si>
  <si>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</si>
  <si>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</si>
  <si>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</si>
  <si>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</si>
  <si>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</si>
  <si>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</si>
  <si>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</si>
  <si>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</si>
  <si>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</si>
  <si>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</si>
  <si>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</si>
  <si>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</si>
  <si>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</si>
  <si>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</si>
  <si>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</si>
  <si>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</si>
  <si>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</si>
  <si>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</si>
  <si>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</si>
  <si>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</si>
  <si>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</si>
  <si>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</si>
  <si>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</si>
  <si>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</si>
  <si>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</si>
  <si>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</si>
  <si>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</si>
  <si>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</si>
  <si>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</si>
  <si>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</si>
  <si>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</si>
  <si>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</si>
  <si>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</si>
  <si>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</si>
  <si>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</si>
  <si>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</si>
  <si>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</si>
  <si>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</si>
  <si>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</si>
  <si>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</si>
  <si>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</si>
  <si>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</si>
  <si>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</si>
  <si>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</si>
  <si>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</si>
  <si>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</si>
  <si>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</si>
  <si>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</si>
  <si>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</si>
  <si>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</si>
  <si>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</si>
  <si>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</si>
  <si>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</si>
  <si>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</si>
  <si>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</si>
  <si>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</si>
  <si>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</si>
  <si>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</si>
  <si>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</si>
  <si>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</si>
  <si>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</si>
  <si>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</si>
  <si>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</si>
  <si>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</si>
  <si>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</si>
  <si>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</si>
  <si>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</si>
  <si>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</si>
  <si>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</si>
  <si>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</si>
  <si>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</si>
  <si>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</si>
  <si>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</si>
  <si>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</si>
  <si>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</si>
  <si>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</si>
  <si>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</si>
  <si>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</si>
  <si>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</si>
  <si>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</si>
  <si>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</si>
  <si>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</si>
  <si>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</si>
  <si>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</si>
  <si>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</si>
  <si>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</si>
  <si>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</si>
  <si>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</si>
  <si>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</si>
  <si>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</si>
  <si>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</si>
  <si>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</si>
  <si>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</si>
  <si>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</si>
  <si>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</si>
  <si>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</si>
  <si>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</si>
  <si>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</si>
  <si>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</si>
  <si>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</si>
  <si>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</si>
  <si>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</si>
  <si>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</si>
  <si>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</si>
  <si>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</si>
  <si>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</si>
  <si>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</si>
  <si>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</si>
  <si>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</si>
  <si>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</si>
  <si>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</si>
  <si>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</si>
  <si>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</si>
  <si>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</si>
  <si>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</si>
  <si>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</si>
  <si>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</si>
  <si>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</si>
  <si>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</si>
  <si>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</si>
  <si>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</si>
  <si>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</si>
  <si>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</si>
  <si>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</si>
  <si>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</si>
  <si>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</si>
  <si>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</si>
  <si>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</si>
  <si>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</si>
  <si>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</si>
  <si>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</si>
  <si>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</si>
  <si>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</si>
  <si>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</si>
  <si>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</si>
  <si>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</si>
  <si>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</si>
  <si>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</si>
  <si>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</si>
  <si>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</si>
  <si>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</si>
  <si>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</si>
  <si>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</si>
  <si>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</si>
  <si>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</si>
  <si>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</si>
  <si>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</si>
  <si>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</si>
  <si>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</si>
  <si>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</si>
  <si>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</si>
  <si>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</si>
  <si>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</si>
  <si>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</si>
  <si>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</si>
  <si>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</si>
  <si>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</si>
  <si>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</si>
  <si>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</si>
  <si>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</si>
  <si>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</si>
  <si>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</si>
  <si>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</si>
  <si>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</si>
  <si>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</si>
  <si>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</si>
  <si>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</si>
  <si>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</si>
  <si>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</si>
  <si>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</si>
  <si>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</si>
  <si>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</si>
  <si>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</si>
  <si>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</si>
  <si>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</si>
  <si>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</si>
  <si>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</si>
  <si>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</si>
  <si>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</si>
  <si>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</si>
  <si>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</si>
  <si>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</si>
  <si>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</si>
  <si>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</si>
  <si>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</si>
  <si>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</si>
  <si>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</si>
  <si>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</si>
  <si>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</si>
  <si>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</si>
  <si>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</si>
  <si>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</si>
  <si>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</si>
  <si>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</si>
  <si>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</si>
  <si>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</si>
  <si>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</si>
  <si>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</si>
  <si>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</si>
  <si>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</si>
  <si>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</si>
  <si>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</si>
  <si>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</si>
  <si>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</si>
  <si>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</si>
  <si>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</si>
  <si>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</si>
  <si>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</si>
  <si>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</si>
  <si>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</si>
  <si>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</si>
  <si>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</si>
  <si>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</si>
  <si>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</si>
  <si>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</si>
  <si>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</si>
  <si>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</si>
  <si>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</si>
  <si>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</si>
  <si>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</si>
  <si>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</si>
  <si>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</si>
  <si>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</si>
  <si>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</si>
  <si>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</si>
  <si>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</si>
  <si>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</si>
  <si>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</si>
  <si>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</si>
  <si>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</si>
  <si>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</si>
  <si>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</si>
  <si>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</si>
  <si>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</si>
  <si>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</si>
  <si>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</si>
  <si>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</si>
  <si>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</si>
  <si>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</si>
  <si>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</si>
  <si>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</si>
  <si>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</si>
  <si>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</si>
  <si>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</si>
  <si>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</si>
  <si>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</si>
  <si>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</si>
  <si>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</si>
  <si>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</si>
  <si>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</si>
  <si>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</si>
  <si>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</si>
  <si>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</si>
  <si>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</si>
  <si>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</si>
  <si>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</si>
  <si>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</si>
  <si>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</si>
  <si>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</si>
  <si>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</si>
  <si>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</si>
  <si>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</si>
  <si>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</si>
  <si>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</si>
  <si>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</si>
  <si>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</si>
  <si>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</si>
  <si>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</si>
  <si>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</si>
  <si>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</si>
  <si>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</si>
  <si>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</si>
  <si>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</si>
  <si>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</si>
  <si>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</si>
  <si>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</si>
  <si>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</si>
  <si>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</si>
  <si>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</si>
  <si>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</si>
  <si>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</si>
  <si>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</si>
  <si>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</si>
  <si>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</si>
  <si>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</si>
  <si>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</si>
  <si>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</si>
  <si>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</si>
  <si>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</si>
  <si>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</si>
  <si>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</si>
  <si>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</si>
  <si>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</si>
  <si>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</si>
  <si>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</si>
  <si>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</si>
  <si>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</si>
  <si>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</si>
  <si>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</si>
  <si>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</si>
  <si>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</si>
  <si>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</si>
  <si>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</si>
  <si>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</si>
  <si>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</si>
  <si>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</si>
  <si>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</si>
  <si>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</si>
  <si>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</si>
  <si>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</si>
  <si>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</si>
  <si>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</si>
  <si>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</si>
  <si>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</si>
  <si>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</si>
  <si>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</si>
  <si>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</si>
  <si>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</si>
  <si>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</si>
  <si>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</si>
  <si>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</si>
  <si>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</si>
  <si>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</si>
  <si>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</si>
  <si>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</si>
  <si>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</si>
  <si>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</si>
  <si>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</si>
  <si>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</si>
  <si>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</si>
  <si>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</si>
  <si>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</si>
  <si>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</si>
  <si>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</si>
  <si>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</si>
  <si>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</si>
  <si>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</si>
  <si>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</si>
  <si>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</si>
  <si>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</si>
  <si>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</si>
  <si>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</si>
  <si>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</si>
  <si>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</si>
  <si>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</si>
  <si>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</si>
  <si>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</si>
  <si>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</si>
  <si>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</si>
  <si>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</si>
  <si>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</si>
  <si>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</si>
  <si>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</si>
  <si>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</si>
  <si>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</si>
  <si>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</si>
  <si>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</si>
  <si>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</si>
  <si>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</si>
  <si>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</si>
  <si>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</si>
  <si>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</si>
  <si>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</si>
  <si>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</si>
  <si>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</si>
  <si>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</si>
  <si>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</si>
  <si>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</si>
  <si>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</si>
  <si>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</si>
  <si>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</si>
  <si>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</si>
  <si>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</si>
  <si>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</si>
  <si>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</si>
  <si>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</si>
  <si>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</si>
  <si>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</si>
  <si>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</si>
  <si>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</si>
  <si>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</si>
  <si>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</si>
  <si>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</si>
  <si>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</si>
  <si>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</si>
  <si>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</si>
  <si>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</si>
  <si>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</si>
  <si>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</si>
  <si>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</si>
  <si>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</si>
  <si>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</si>
  <si>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</si>
  <si>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</si>
  <si>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</si>
  <si>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</si>
  <si>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</si>
  <si>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</si>
  <si>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</si>
  <si>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</si>
  <si>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</si>
  <si>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</si>
  <si>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</si>
  <si>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</si>
  <si>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</si>
  <si>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</si>
  <si>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</si>
  <si>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</si>
  <si>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</si>
  <si>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</si>
  <si>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</si>
  <si>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</si>
  <si>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</si>
  <si>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</si>
  <si>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</si>
  <si>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</si>
  <si>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</si>
  <si>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</si>
  <si>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</si>
  <si>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</si>
  <si>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</si>
  <si>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</si>
  <si>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</si>
  <si>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</si>
  <si>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</si>
  <si>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</si>
  <si>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</si>
  <si>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</si>
  <si>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</si>
  <si>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</si>
  <si>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</si>
  <si>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</si>
  <si>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</si>
  <si>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</si>
  <si>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</si>
  <si>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</si>
  <si>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</si>
  <si>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</si>
  <si>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</si>
  <si>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</si>
  <si>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</si>
  <si>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</si>
  <si>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</si>
  <si>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</si>
  <si>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</si>
  <si>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</si>
  <si>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</si>
  <si>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</si>
  <si>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</si>
  <si>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</si>
  <si>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</si>
  <si>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</si>
  <si>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</si>
  <si>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</si>
  <si>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</si>
  <si>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</si>
  <si>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</si>
  <si>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</si>
  <si>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</si>
  <si>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</si>
  <si>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</si>
  <si>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</si>
  <si>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</si>
  <si>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</si>
  <si>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</si>
  <si>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</si>
  <si>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</si>
  <si>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</si>
  <si>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</si>
  <si>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</si>
  <si>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</si>
  <si>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</si>
  <si>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</si>
  <si>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</si>
  <si>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</si>
  <si>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</si>
  <si>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</si>
  <si>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</si>
  <si>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</si>
  <si>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</si>
  <si>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</si>
  <si>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</si>
  <si>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</si>
  <si>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</si>
  <si>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</si>
  <si>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</si>
  <si>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</si>
  <si>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</si>
  <si>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</si>
  <si>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</si>
  <si>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</si>
  <si>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</si>
  <si>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</si>
  <si>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</si>
  <si>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</si>
  <si>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</si>
  <si>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</si>
  <si>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</si>
  <si>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</si>
  <si>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</si>
  <si>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</si>
  <si>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</si>
  <si>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</si>
  <si>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</si>
  <si>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</si>
  <si>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</si>
  <si>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</si>
  <si>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</si>
  <si>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</si>
  <si>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</si>
  <si>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</si>
  <si>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</si>
  <si>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</si>
  <si>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</si>
  <si>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</si>
  <si>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</si>
  <si>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</si>
  <si>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</si>
  <si>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</si>
  <si>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</si>
  <si>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</si>
  <si>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</si>
  <si>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</si>
  <si>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</si>
  <si>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</si>
  <si>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</si>
  <si>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</si>
  <si>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</si>
  <si>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</si>
  <si>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</si>
  <si>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</si>
  <si>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</si>
  <si>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</si>
  <si>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</si>
  <si>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</si>
  <si>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</si>
  <si>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</si>
  <si>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</si>
  <si>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</si>
  <si>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</si>
  <si>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</si>
  <si>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</si>
  <si>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</si>
  <si>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</si>
  <si>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</si>
  <si>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</si>
  <si>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</si>
  <si>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</si>
  <si>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</si>
  <si>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</si>
  <si>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</si>
  <si>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</si>
  <si>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</si>
  <si>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</si>
  <si>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</si>
  <si>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</si>
  <si>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</si>
  <si>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</si>
  <si>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</si>
  <si>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</si>
  <si>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</si>
  <si>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</si>
  <si>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</si>
  <si>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</si>
  <si>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</si>
  <si>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</si>
  <si>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</si>
  <si>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</si>
  <si>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</si>
  <si>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</si>
  <si>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</si>
  <si>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</si>
  <si>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</si>
  <si>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</si>
  <si>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</si>
  <si>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</si>
  <si>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</si>
  <si>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</si>
  <si>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</si>
  <si>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</si>
  <si>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</si>
  <si>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</si>
  <si>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</si>
  <si>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</si>
  <si>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</si>
  <si>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</si>
  <si>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</si>
  <si>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</si>
  <si>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</si>
  <si>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</si>
  <si>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</si>
  <si>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</si>
  <si>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</si>
  <si>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</si>
  <si>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</si>
  <si>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</si>
  <si>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</si>
  <si>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</si>
  <si>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</si>
  <si>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</si>
  <si>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</si>
  <si>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</si>
  <si>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</si>
  <si>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</si>
  <si>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</si>
  <si>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</si>
  <si>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</si>
  <si>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</si>
  <si>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</si>
  <si>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</si>
  <si>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</si>
  <si>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</si>
  <si>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</si>
  <si>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</si>
  <si>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</si>
  <si>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</si>
  <si>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</si>
  <si>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</si>
  <si>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</si>
  <si>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</si>
  <si>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</si>
  <si>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</si>
  <si>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</si>
  <si>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</si>
  <si>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</si>
  <si>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</si>
  <si>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</si>
  <si>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</si>
  <si>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</si>
  <si>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</si>
  <si>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</si>
  <si>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</si>
  <si>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</si>
  <si>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</si>
  <si>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</si>
  <si>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</si>
  <si>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</si>
  <si>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</si>
  <si>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</si>
  <si>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</si>
  <si>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</si>
  <si>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</si>
  <si>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</si>
  <si>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</si>
  <si>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</si>
  <si>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</si>
  <si>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</si>
  <si>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</si>
  <si>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</si>
  <si>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</si>
  <si>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</si>
  <si>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</si>
  <si>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</si>
  <si>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</si>
  <si>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</si>
  <si>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</si>
  <si>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</si>
  <si>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</si>
  <si>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</si>
  <si>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</si>
  <si>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</si>
  <si>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</si>
  <si>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</si>
  <si>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</si>
  <si>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</si>
  <si>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</si>
  <si>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</si>
  <si>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</si>
  <si>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</si>
  <si>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</si>
  <si>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</si>
  <si>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</si>
  <si>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</si>
  <si>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</si>
  <si>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</si>
  <si>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</si>
  <si>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</si>
  <si>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</si>
  <si>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</si>
  <si>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</si>
  <si>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</si>
  <si>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</si>
  <si>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</si>
  <si>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</si>
  <si>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</si>
  <si>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</si>
  <si>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</si>
  <si>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</si>
  <si>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</si>
  <si>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</si>
  <si>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</si>
  <si>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</si>
  <si>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</si>
  <si>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</si>
  <si>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</si>
  <si>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</si>
  <si>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</si>
  <si>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</si>
  <si>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</si>
  <si>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</si>
  <si>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</si>
  <si>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</si>
  <si>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</si>
  <si>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</si>
  <si>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</si>
  <si>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</si>
  <si>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</si>
  <si>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</si>
  <si>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</si>
  <si>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</si>
  <si>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</si>
  <si>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</si>
  <si>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</si>
  <si>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</si>
  <si>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</si>
  <si>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</si>
  <si>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</si>
  <si>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</si>
  <si>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</si>
  <si>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</si>
  <si>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</si>
  <si>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</si>
  <si>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</si>
  <si>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</si>
  <si>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</si>
  <si>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</si>
  <si>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</si>
  <si>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</si>
  <si>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</si>
  <si>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</si>
  <si>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</si>
  <si>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</si>
  <si>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</si>
  <si>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</si>
  <si>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</si>
  <si>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</si>
  <si>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</si>
  <si>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</si>
  <si>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</si>
  <si>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</si>
  <si>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</si>
  <si>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</si>
  <si>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</si>
  <si>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</si>
  <si>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</si>
  <si>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</si>
  <si>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</si>
  <si>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</si>
  <si>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</si>
  <si>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</si>
  <si>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</si>
  <si>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</si>
  <si>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</si>
  <si>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</si>
  <si>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</si>
  <si>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</si>
  <si>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</si>
  <si>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</si>
  <si>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</si>
  <si>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</si>
  <si>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</si>
  <si>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</si>
  <si>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</si>
  <si>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</si>
  <si>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</si>
  <si>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</si>
  <si>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</si>
  <si>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</si>
  <si>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</si>
  <si>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</si>
  <si>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</si>
  <si>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</si>
  <si>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</si>
  <si>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</si>
  <si>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</si>
  <si>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</si>
  <si>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</si>
  <si>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</si>
  <si>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</si>
  <si>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</si>
  <si>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</si>
  <si>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</si>
  <si>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</si>
  <si>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</si>
  <si>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</si>
  <si>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</si>
  <si>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</si>
  <si>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</si>
  <si>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</si>
  <si>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</si>
  <si>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</si>
  <si>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</si>
  <si>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</si>
  <si>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</si>
  <si>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</si>
  <si>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</si>
  <si>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</si>
  <si>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</si>
  <si>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</si>
  <si>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</si>
  <si>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</si>
  <si>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</si>
  <si>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</si>
  <si>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</si>
  <si>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</si>
  <si>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</si>
  <si>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</si>
  <si>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</si>
  <si>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</si>
  <si>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</si>
  <si>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</si>
  <si>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</si>
  <si>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</si>
  <si>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</si>
  <si>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</si>
  <si>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</si>
  <si>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</si>
  <si>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</si>
  <si>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</si>
  <si>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</si>
  <si>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</si>
  <si>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</si>
  <si>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</si>
  <si>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</si>
  <si>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</si>
  <si>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</si>
  <si>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</si>
  <si>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</si>
  <si>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</si>
  <si>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</si>
  <si>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</si>
  <si>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</si>
  <si>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</si>
  <si>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</si>
  <si>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</si>
  <si>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</si>
  <si>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</si>
  <si>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</si>
  <si>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</si>
  <si>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</si>
  <si>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</si>
  <si>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</si>
  <si>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</si>
  <si>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</si>
  <si>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</si>
  <si>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</si>
  <si>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</si>
  <si>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</si>
  <si>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</si>
  <si>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</si>
  <si>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</si>
  <si>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</si>
  <si>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</si>
  <si>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</si>
  <si>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</si>
  <si>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</si>
  <si>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</si>
  <si>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</si>
  <si>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</si>
  <si>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</si>
  <si>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</si>
  <si>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</si>
  <si>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</si>
  <si>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</si>
  <si>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</si>
  <si>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</si>
  <si>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</si>
  <si>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</si>
  <si>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</si>
  <si>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</si>
  <si>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</si>
  <si>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</si>
  <si>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</si>
  <si>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</si>
  <si>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</si>
  <si>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</si>
  <si>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</si>
  <si>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</si>
  <si>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</si>
  <si>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</si>
  <si>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</si>
  <si>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</si>
  <si>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</si>
  <si>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</si>
  <si>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</si>
  <si>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</si>
  <si>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</si>
  <si>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</si>
  <si>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</si>
  <si>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</si>
  <si>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</si>
  <si>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</si>
  <si>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</si>
  <si>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</si>
  <si>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</si>
  <si>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</si>
  <si>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</si>
  <si>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</si>
  <si>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</si>
  <si>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</si>
  <si>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</si>
  <si>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</si>
  <si>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</si>
  <si>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</si>
  <si>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</si>
  <si>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</si>
  <si>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</si>
  <si>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</si>
  <si>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</si>
  <si>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</si>
  <si>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</si>
  <si>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</si>
  <si>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</si>
  <si>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</si>
  <si>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</si>
  <si>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</si>
  <si>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</si>
  <si>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</si>
  <si>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</si>
  <si>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</si>
  <si>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</si>
  <si>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</si>
  <si>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</si>
  <si>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</si>
  <si>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</si>
  <si>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</si>
  <si>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</si>
  <si>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</si>
  <si>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</si>
  <si>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</si>
  <si>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</si>
  <si>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</si>
  <si>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</si>
  <si>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</si>
  <si>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</si>
  <si>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</si>
  <si>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</si>
  <si>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</si>
  <si>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</si>
  <si>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</si>
  <si>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</si>
  <si>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</si>
  <si>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</si>
  <si>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</si>
  <si>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</si>
  <si>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</si>
  <si>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</si>
  <si>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</si>
  <si>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</si>
  <si>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</si>
  <si>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</si>
  <si>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</si>
  <si>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</si>
  <si>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</si>
  <si>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</si>
  <si>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</si>
  <si>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</si>
  <si>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</si>
  <si>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</si>
  <si>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</si>
  <si>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</si>
  <si>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</si>
  <si>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</si>
  <si>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</si>
  <si>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</si>
  <si>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</si>
  <si>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</si>
  <si>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</si>
  <si>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</si>
  <si>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</si>
  <si>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</si>
  <si>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</si>
  <si>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</si>
  <si>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</si>
  <si>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</si>
  <si>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</si>
  <si>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</si>
  <si>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</si>
  <si>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</si>
  <si>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</si>
  <si>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</si>
  <si>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</si>
  <si>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</si>
  <si>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</si>
  <si>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</si>
  <si>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</si>
  <si>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</si>
  <si>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</si>
  <si>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</si>
  <si>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</si>
  <si>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</si>
  <si>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</si>
  <si>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</si>
  <si>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</si>
  <si>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</si>
  <si>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</si>
  <si>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</si>
  <si>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</si>
  <si>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</si>
  <si>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</si>
  <si>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</si>
  <si>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</si>
  <si>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</si>
  <si>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</si>
  <si>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</si>
  <si>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</si>
  <si>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</si>
  <si>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</si>
  <si>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</si>
  <si>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</si>
  <si>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</si>
  <si>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</si>
  <si>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</si>
  <si>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</si>
  <si>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</si>
  <si>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</si>
  <si>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</si>
  <si>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</si>
  <si>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</si>
  <si>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</si>
  <si>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</si>
  <si>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</si>
  <si>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</si>
  <si>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</si>
  <si>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</si>
  <si>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</si>
  <si>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</si>
  <si>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</si>
  <si>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</si>
  <si>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</si>
  <si>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</si>
  <si>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</si>
  <si>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</si>
  <si>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</si>
  <si>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</si>
  <si>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</si>
  <si>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</si>
  <si>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</si>
  <si>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</si>
  <si>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</si>
  <si>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</si>
  <si>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</si>
  <si>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</si>
  <si>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</si>
  <si>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</si>
  <si>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</si>
  <si>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</si>
  <si>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</si>
  <si>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</si>
  <si>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</si>
  <si>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</si>
  <si>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</si>
  <si>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</si>
  <si>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</si>
  <si>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</si>
  <si>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</si>
  <si>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</si>
  <si>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</si>
  <si>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</si>
  <si>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</si>
  <si>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</si>
  <si>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</si>
  <si>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</si>
  <si>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</si>
  <si>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</si>
  <si>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</si>
  <si>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</si>
  <si>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</si>
  <si>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</si>
  <si>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</si>
  <si>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</si>
  <si>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</si>
  <si>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</si>
  <si>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</si>
  <si>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</si>
  <si>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</si>
  <si>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</si>
  <si>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</si>
  <si>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</si>
  <si>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</si>
  <si>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</si>
  <si>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</si>
  <si>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</si>
  <si>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</si>
  <si>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</si>
  <si>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</si>
  <si>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</si>
  <si>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</si>
  <si>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</si>
  <si>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</si>
  <si>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</si>
  <si>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</si>
  <si>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</si>
  <si>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</si>
  <si>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</si>
  <si>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</si>
  <si>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</si>
  <si>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</si>
  <si>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</si>
  <si>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</si>
  <si>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</si>
  <si>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</si>
  <si>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</si>
  <si>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</si>
  <si>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</si>
  <si>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</si>
  <si>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</si>
  <si>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</si>
  <si>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</si>
  <si>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</si>
  <si>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</si>
  <si>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</si>
  <si>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</si>
  <si>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</si>
  <si>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</si>
  <si>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</si>
  <si>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</si>
  <si>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</si>
  <si>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</si>
  <si>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</si>
  <si>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</si>
  <si>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</si>
  <si>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</si>
  <si>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</si>
  <si>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</si>
  <si>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</si>
  <si>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</si>
  <si>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</si>
  <si>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</si>
  <si>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</si>
  <si>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</si>
  <si>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</si>
  <si>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</si>
  <si>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</si>
  <si>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</si>
  <si>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</si>
  <si>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</si>
  <si>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</si>
  <si>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</si>
  <si>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</si>
  <si>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</si>
  <si>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</si>
  <si>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</si>
  <si>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</si>
  <si>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</si>
  <si>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</si>
  <si>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</si>
  <si>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</si>
  <si>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</si>
  <si>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</si>
  <si>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</si>
  <si>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</si>
  <si>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</si>
  <si>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</si>
  <si>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</si>
  <si>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</si>
  <si>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</si>
  <si>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</si>
  <si>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</si>
  <si>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</si>
  <si>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</si>
  <si>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</si>
  <si>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</si>
  <si>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</si>
  <si>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</si>
  <si>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</si>
  <si>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</si>
  <si>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</si>
  <si>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</si>
  <si>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</si>
  <si>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</si>
  <si>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</si>
  <si>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</si>
  <si>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</si>
  <si>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</si>
  <si>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</si>
  <si>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</si>
  <si>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</si>
  <si>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</si>
  <si>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</si>
  <si>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</si>
  <si>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</si>
  <si>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</si>
  <si>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</si>
  <si>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</si>
  <si>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</si>
  <si>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</si>
  <si>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</si>
  <si>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</si>
  <si>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</si>
  <si>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</si>
  <si>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</si>
  <si>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</si>
  <si>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</si>
  <si>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</si>
  <si>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</si>
  <si>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</si>
  <si>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</si>
  <si>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</si>
  <si>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</si>
  <si>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</si>
  <si>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</si>
  <si>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</si>
  <si>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</si>
  <si>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</si>
  <si>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</si>
  <si>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</si>
  <si>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</si>
  <si>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</si>
  <si>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</si>
  <si>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</si>
  <si>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</si>
  <si>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</si>
  <si>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</si>
  <si>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</si>
  <si>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</si>
  <si>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</si>
  <si>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</si>
  <si>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</si>
  <si>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</si>
  <si>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</si>
  <si>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</si>
  <si>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</si>
  <si>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</si>
  <si>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</si>
  <si>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</si>
  <si>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</si>
  <si>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</si>
  <si>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</si>
  <si>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</si>
  <si>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</si>
  <si>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</si>
  <si>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</si>
  <si>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</si>
  <si>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</si>
  <si>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</si>
  <si>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</si>
  <si>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</si>
  <si>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</si>
  <si>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</si>
  <si>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</si>
  <si>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</si>
  <si>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</si>
  <si>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</si>
  <si>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</si>
  <si>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</si>
  <si>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</si>
  <si>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</si>
  <si>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</si>
  <si>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</si>
  <si>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</si>
  <si>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</si>
  <si>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</si>
  <si>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</si>
  <si>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</si>
  <si>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</si>
  <si>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</si>
  <si>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</si>
  <si>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</si>
  <si>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</si>
  <si>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</si>
  <si>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</si>
  <si>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</si>
  <si>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</si>
  <si>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</si>
  <si>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</si>
  <si>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</si>
  <si>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</si>
  <si>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</si>
  <si>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</si>
  <si>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</si>
  <si>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</si>
  <si>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</si>
  <si>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</si>
  <si>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</si>
  <si>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</si>
  <si>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</si>
  <si>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</si>
  <si>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</si>
  <si>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</si>
  <si>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</si>
  <si>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</si>
  <si>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</si>
  <si>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</si>
  <si>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</si>
  <si>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</si>
  <si>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</si>
  <si>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</si>
  <si>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</si>
  <si>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</si>
  <si>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</si>
  <si>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</si>
  <si>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</si>
  <si>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</si>
  <si>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</si>
  <si>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</si>
  <si>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</si>
  <si>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</si>
  <si>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</si>
  <si>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</si>
  <si>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</si>
  <si>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</si>
  <si>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</si>
  <si>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</si>
  <si>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</si>
  <si>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</si>
  <si>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</si>
  <si>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</si>
  <si>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</si>
  <si>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</si>
  <si>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</si>
  <si>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</si>
  <si>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</si>
  <si>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</si>
  <si>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</si>
  <si>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</si>
  <si>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</si>
  <si>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</si>
  <si>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</si>
  <si>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</si>
  <si>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</si>
  <si>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</si>
  <si>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</si>
  <si>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</si>
  <si>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</si>
  <si>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</si>
  <si>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</si>
  <si>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</si>
  <si>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</si>
  <si>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</si>
  <si>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</si>
  <si>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</si>
  <si>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</si>
  <si>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</si>
  <si>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</si>
  <si>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</si>
  <si>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</si>
  <si>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</si>
  <si>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</si>
  <si>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</si>
  <si>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</si>
  <si>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</si>
  <si>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</si>
  <si>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</si>
  <si>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</si>
  <si>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</si>
  <si>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</si>
  <si>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</si>
  <si>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</si>
  <si>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</si>
  <si>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</si>
  <si>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</si>
  <si>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</si>
  <si>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</si>
  <si>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</si>
  <si>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</si>
  <si>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</si>
  <si>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</si>
  <si>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</si>
  <si>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</si>
  <si>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</si>
  <si>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</si>
  <si>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</si>
  <si>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</si>
  <si>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</si>
  <si>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</si>
  <si>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</si>
  <si>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</si>
  <si>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</si>
  <si>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</si>
  <si>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</si>
  <si>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</si>
  <si>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</si>
  <si>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</si>
  <si>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</si>
  <si>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</si>
  <si>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</si>
  <si>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</si>
  <si>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</si>
  <si>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</si>
  <si>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</si>
  <si>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</si>
  <si>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</si>
  <si>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</si>
  <si>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</si>
  <si>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</si>
  <si>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</si>
  <si>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</si>
  <si>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</si>
  <si>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</si>
  <si>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</si>
  <si>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</si>
  <si>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</si>
  <si>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</si>
  <si>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</si>
  <si>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</si>
  <si>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</si>
  <si>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</si>
  <si>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</si>
  <si>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</si>
  <si>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</si>
  <si>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</si>
  <si>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</si>
  <si>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</si>
  <si>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</si>
  <si>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</si>
  <si>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</si>
  <si>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</si>
  <si>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</si>
  <si>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</si>
  <si>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</si>
  <si>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</si>
  <si>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</si>
  <si>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</si>
  <si>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</si>
  <si>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</si>
  <si>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</si>
  <si>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</si>
  <si>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</si>
  <si>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</si>
  <si>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</si>
  <si>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</si>
  <si>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</si>
  <si>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</si>
  <si>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</si>
  <si>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</si>
  <si>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</si>
  <si>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</si>
  <si>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</si>
  <si>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</si>
  <si>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</si>
  <si>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</si>
  <si>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</si>
  <si>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</si>
  <si>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</si>
  <si>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</si>
  <si>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</si>
  <si>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</si>
  <si>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</si>
  <si>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</si>
  <si>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</si>
  <si>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</si>
  <si>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</si>
  <si>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</si>
  <si>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</si>
  <si>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</si>
  <si>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</si>
  <si>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</si>
  <si>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</si>
  <si>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</si>
  <si>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</si>
  <si>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</si>
  <si>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</si>
  <si>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</si>
  <si>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</si>
  <si>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</si>
  <si>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</si>
  <si>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</si>
  <si>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</si>
  <si>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</si>
  <si>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</si>
  <si>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</si>
  <si>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</si>
  <si>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</si>
  <si>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</si>
  <si>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</si>
  <si>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</si>
  <si>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</si>
  <si>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</si>
  <si>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</si>
  <si>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</si>
  <si>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</si>
  <si>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</si>
  <si>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</si>
  <si>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</si>
  <si>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</si>
  <si>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</si>
  <si>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</si>
  <si>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</si>
  <si>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</si>
  <si>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</si>
  <si>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</si>
  <si>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</si>
  <si>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</si>
  <si>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</si>
  <si>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</si>
  <si>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</si>
  <si>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</si>
  <si>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</si>
  <si>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</si>
  <si>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</si>
  <si>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</si>
  <si>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</si>
  <si>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</si>
  <si>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</si>
  <si>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</si>
  <si>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</si>
  <si>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</si>
  <si>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</si>
  <si>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</si>
  <si>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</si>
  <si>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</si>
  <si>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</si>
  <si>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</si>
  <si>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</si>
  <si>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</si>
  <si>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</si>
  <si>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</si>
  <si>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</si>
  <si>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</si>
  <si>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</si>
  <si>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</si>
  <si>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</si>
  <si>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</si>
  <si>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</si>
  <si>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</si>
  <si>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</si>
  <si>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</si>
  <si>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</si>
  <si>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</si>
  <si>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</si>
  <si>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</si>
  <si>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</si>
  <si>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</si>
  <si>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</si>
  <si>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</si>
  <si>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</si>
  <si>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</si>
  <si>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</si>
  <si>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</si>
  <si>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</si>
  <si>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</si>
  <si>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</si>
  <si>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</si>
  <si>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</si>
  <si>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</si>
  <si>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</si>
  <si>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</si>
  <si>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</si>
  <si>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</si>
  <si>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</si>
  <si>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</si>
  <si>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</si>
  <si>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</si>
  <si>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</si>
  <si>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</si>
  <si>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</si>
  <si>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</si>
  <si>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</si>
  <si>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</si>
  <si>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</si>
  <si>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</si>
  <si>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</si>
  <si>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</si>
  <si>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</si>
  <si>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</si>
  <si>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</si>
  <si>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</si>
  <si>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</si>
  <si>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</si>
  <si>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</si>
  <si>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</si>
  <si>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</si>
  <si>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</si>
  <si>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</si>
  <si>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</si>
  <si>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</si>
  <si>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</si>
  <si>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</si>
  <si>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</si>
  <si>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</si>
  <si>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</si>
  <si>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</si>
  <si>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</si>
  <si>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</si>
  <si>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</si>
  <si>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</si>
  <si>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</si>
  <si>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</si>
  <si>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</si>
  <si>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</si>
  <si>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</si>
  <si>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</si>
  <si>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</si>
  <si>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</si>
  <si>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</si>
  <si>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</si>
  <si>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</si>
  <si>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</si>
  <si>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</si>
  <si>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</si>
  <si>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</si>
  <si>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</si>
  <si>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</si>
  <si>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</si>
  <si>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</si>
  <si>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</si>
  <si>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</si>
  <si>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</si>
  <si>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</si>
  <si>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</si>
  <si>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</si>
  <si>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</si>
  <si>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</si>
  <si>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</si>
  <si>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</si>
  <si>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</si>
  <si>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</si>
  <si>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</si>
  <si>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</si>
  <si>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</si>
  <si>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</si>
  <si>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</si>
  <si>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</si>
  <si>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</si>
  <si>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</si>
  <si>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</si>
  <si>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</si>
  <si>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</si>
  <si>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</si>
  <si>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</si>
  <si>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</si>
  <si>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</si>
  <si>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</si>
  <si>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</si>
  <si>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</si>
  <si>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</si>
  <si>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</si>
  <si>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</si>
  <si>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</si>
  <si>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</si>
  <si>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</si>
  <si>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</si>
  <si>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</si>
  <si>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</si>
  <si>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</si>
  <si>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</si>
  <si>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</si>
  <si>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</si>
  <si>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</si>
  <si>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</si>
  <si>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</si>
  <si>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</si>
  <si>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</si>
  <si>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</si>
  <si>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</si>
  <si>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</si>
  <si>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</si>
  <si>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</si>
  <si>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</si>
  <si>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</si>
  <si>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</si>
  <si>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</si>
  <si>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</si>
  <si>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</si>
  <si>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</si>
  <si>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</si>
  <si>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</si>
  <si>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</si>
  <si>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</si>
  <si>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</si>
  <si>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</si>
  <si>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</si>
  <si>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</si>
  <si>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</si>
  <si>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</si>
  <si>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</si>
  <si>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</si>
  <si>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</si>
  <si>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</si>
  <si>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</si>
  <si>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</si>
  <si>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</si>
  <si>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</si>
  <si>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</si>
  <si>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</si>
  <si>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</si>
  <si>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</si>
  <si>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</si>
  <si>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</si>
  <si>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</si>
  <si>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</si>
  <si>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</si>
  <si>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</si>
  <si>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</si>
  <si>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</si>
  <si>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</si>
  <si>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</si>
  <si>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</si>
  <si>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</si>
  <si>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</si>
  <si>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</si>
  <si>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</si>
  <si>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</si>
  <si>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</si>
  <si>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</si>
  <si>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</si>
  <si>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</si>
  <si>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</si>
  <si>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</si>
  <si>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</si>
  <si>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</si>
  <si>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</si>
  <si>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</si>
  <si>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</si>
  <si>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</si>
  <si>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</si>
  <si>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</si>
  <si>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</si>
  <si>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</si>
  <si>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</si>
  <si>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</si>
  <si>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</si>
  <si>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</si>
  <si>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</si>
  <si>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</si>
  <si>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</si>
  <si>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</si>
  <si>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</si>
  <si>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</si>
  <si>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</si>
  <si>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</si>
  <si>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</si>
  <si>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</si>
  <si>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</si>
  <si>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</si>
  <si>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</si>
  <si>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</si>
  <si>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</si>
  <si>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</si>
  <si>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</si>
  <si>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</si>
  <si>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</si>
  <si>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</si>
  <si>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</si>
  <si>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</si>
  <si>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</si>
  <si>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</si>
  <si>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</si>
  <si>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</si>
  <si>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</si>
  <si>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</si>
  <si>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</si>
  <si>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</si>
  <si>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</si>
  <si>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</si>
  <si>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</si>
  <si>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</si>
  <si>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</si>
  <si>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</si>
  <si>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</si>
  <si>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</si>
  <si>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</si>
  <si>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</si>
  <si>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</si>
  <si>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</si>
  <si>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</si>
  <si>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</si>
  <si>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</si>
  <si>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</si>
  <si>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</si>
  <si>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</si>
  <si>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</si>
  <si>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</si>
  <si>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</si>
  <si>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</si>
  <si>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</si>
  <si>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</si>
  <si>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</si>
  <si>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</si>
  <si>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</si>
  <si>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</si>
  <si>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</si>
  <si>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</si>
  <si>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</si>
  <si>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</si>
  <si>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</si>
  <si>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</si>
  <si>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</si>
  <si>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</si>
  <si>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</si>
  <si>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</si>
  <si>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</si>
  <si>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</si>
  <si>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</si>
  <si>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</si>
  <si>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</si>
  <si>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</si>
  <si>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</si>
  <si>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</si>
  <si>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</si>
  <si>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</si>
  <si>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</si>
  <si>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</si>
  <si>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</si>
  <si>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</si>
  <si>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</si>
  <si>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</si>
  <si>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</si>
  <si>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</si>
  <si>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</si>
  <si>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</si>
  <si>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</si>
  <si>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</si>
  <si>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</si>
  <si>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</si>
  <si>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</si>
  <si>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</si>
  <si>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</si>
  <si>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</si>
  <si>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</si>
  <si>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</si>
  <si>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</si>
  <si>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</si>
  <si>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</si>
  <si>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</si>
  <si>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</si>
  <si>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</si>
  <si>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</si>
  <si>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</si>
  <si>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</si>
  <si>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</si>
  <si>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</si>
  <si>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</si>
  <si>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</si>
  <si>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</si>
  <si>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</si>
  <si>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</si>
  <si>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</si>
  <si>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</si>
  <si>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</si>
  <si>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</si>
  <si>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</si>
  <si>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</si>
  <si>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</si>
  <si>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</si>
  <si>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</si>
  <si>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</si>
  <si>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</si>
  <si>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</si>
  <si>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</si>
  <si>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</si>
  <si>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</si>
  <si>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</si>
  <si>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</si>
  <si>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</si>
  <si>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</si>
  <si>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</si>
  <si>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</si>
  <si>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</si>
  <si>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</si>
  <si>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</si>
  <si>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</si>
  <si>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</si>
  <si>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</si>
  <si>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</si>
  <si>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</si>
  <si>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</si>
  <si>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</si>
  <si>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</si>
  <si>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</si>
  <si>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</si>
  <si>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</si>
  <si>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</si>
  <si>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</si>
  <si>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</si>
  <si>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</si>
  <si>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</si>
  <si>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</si>
  <si>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</si>
  <si>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</si>
  <si>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</si>
  <si>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</si>
  <si>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</si>
  <si>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</si>
  <si>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</si>
  <si>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</si>
  <si>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</si>
  <si>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</si>
  <si>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</si>
  <si>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</si>
  <si>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</si>
  <si>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</si>
  <si>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</si>
  <si>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</si>
  <si>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</si>
  <si>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</si>
  <si>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</si>
  <si>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</si>
  <si>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</si>
  <si>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</si>
  <si>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</si>
  <si>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</si>
  <si>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</si>
  <si>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</si>
  <si>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</si>
  <si>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</si>
  <si>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</si>
  <si>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</si>
  <si>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</si>
  <si>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</si>
  <si>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</si>
  <si>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</si>
  <si>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</si>
  <si>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</si>
  <si>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</si>
  <si>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</si>
  <si>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</si>
  <si>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</si>
  <si>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</si>
  <si>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</si>
  <si>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</si>
  <si>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</si>
  <si>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</si>
  <si>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</si>
  <si>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</si>
  <si>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</si>
  <si>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</si>
  <si>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</si>
  <si>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</si>
  <si>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</si>
  <si>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</si>
  <si>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</si>
  <si>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</si>
  <si>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</si>
  <si>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</si>
  <si>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</si>
  <si>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</si>
  <si>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</si>
  <si>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</si>
  <si>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</si>
  <si>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</si>
  <si>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</si>
  <si>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</si>
  <si>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</si>
  <si>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</si>
  <si>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</si>
  <si>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</si>
  <si>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</si>
  <si>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</si>
  <si>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</si>
  <si>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</si>
  <si>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</si>
  <si>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</si>
  <si>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</si>
  <si>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</si>
  <si>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</si>
  <si>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</si>
  <si>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</si>
  <si>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</si>
  <si>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</si>
  <si>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</si>
  <si>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</si>
  <si>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</si>
  <si>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</si>
  <si>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</si>
  <si>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</si>
  <si>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</si>
  <si>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</si>
  <si>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</si>
  <si>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</si>
  <si>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</si>
  <si>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</si>
  <si>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</si>
  <si>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</si>
  <si>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</si>
  <si>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</si>
  <si>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</si>
  <si>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</si>
  <si>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</si>
  <si>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</si>
  <si>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</si>
  <si>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</si>
  <si>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</si>
  <si>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</si>
  <si>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</si>
  <si>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</si>
  <si>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</si>
  <si>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</si>
  <si>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</si>
  <si>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</si>
  <si>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</si>
  <si>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</si>
  <si>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</si>
  <si>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</si>
  <si>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</si>
  <si>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</si>
  <si>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</si>
  <si>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</si>
  <si>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</si>
  <si>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</si>
  <si>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</si>
  <si>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</si>
  <si>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</si>
  <si>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</si>
  <si>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</si>
  <si>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</si>
  <si>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</si>
  <si>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</si>
  <si>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</si>
  <si>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</si>
  <si>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</si>
  <si>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</si>
  <si>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</si>
  <si>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</si>
  <si>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</si>
  <si>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</si>
  <si>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</si>
  <si>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</si>
  <si>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</si>
  <si>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</si>
  <si>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</si>
  <si>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</si>
  <si>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</si>
  <si>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</si>
  <si>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</si>
  <si>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</si>
  <si>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</si>
  <si>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</si>
  <si>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</si>
  <si>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</si>
  <si>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</si>
  <si>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</si>
  <si>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</si>
  <si>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</si>
  <si>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</si>
  <si>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</si>
  <si>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</si>
  <si>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</si>
  <si>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</si>
  <si>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</si>
  <si>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</si>
  <si>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</si>
  <si>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</si>
  <si>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</si>
  <si>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</si>
  <si>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</si>
  <si>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</si>
  <si>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</si>
  <si>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</si>
  <si>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</si>
  <si>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</si>
  <si>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</si>
  <si>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</si>
  <si>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</si>
  <si>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</si>
  <si>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</si>
  <si>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</si>
  <si>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</si>
  <si>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</si>
  <si>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</si>
  <si>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</si>
  <si>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</si>
  <si>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</si>
  <si>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</si>
  <si>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</si>
  <si>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</si>
  <si>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</si>
  <si>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</si>
  <si>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</si>
  <si>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</si>
  <si>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</si>
  <si>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</si>
  <si>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</si>
  <si>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</si>
  <si>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</si>
  <si>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</si>
  <si>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</si>
  <si>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</si>
  <si>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</si>
  <si>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</si>
  <si>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</si>
  <si>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</si>
  <si>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</si>
  <si>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</si>
  <si>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</si>
  <si>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</si>
  <si>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</si>
  <si>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</si>
  <si>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</si>
  <si>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</si>
  <si>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</si>
  <si>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</si>
  <si>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</si>
  <si>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</si>
  <si>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</si>
  <si>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</si>
  <si>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</si>
  <si>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</si>
  <si>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</si>
  <si>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</si>
  <si>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</si>
  <si>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</si>
  <si>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</si>
  <si>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</si>
  <si>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</si>
  <si>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</si>
  <si>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</si>
  <si>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</si>
  <si>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</si>
  <si>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</si>
  <si>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</si>
  <si>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</si>
  <si>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</si>
  <si>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</si>
  <si>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</si>
  <si>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</si>
  <si>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</si>
  <si>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</si>
  <si>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</si>
  <si>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</si>
  <si>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</si>
  <si>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</si>
  <si>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</si>
  <si>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</si>
  <si>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</si>
  <si>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</si>
  <si>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</si>
  <si>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</si>
  <si>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</si>
  <si>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</si>
  <si>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</si>
  <si>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</si>
  <si>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</si>
  <si>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</si>
  <si>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</si>
  <si>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</si>
  <si>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</si>
  <si>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</si>
  <si>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</si>
  <si>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</si>
  <si>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</si>
  <si>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</si>
  <si>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</si>
  <si>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</si>
  <si>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</si>
  <si>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</si>
  <si>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</si>
  <si>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</si>
  <si>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</si>
  <si>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</si>
  <si>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</si>
  <si>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</si>
  <si>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</si>
  <si>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</si>
  <si>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</si>
  <si>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</si>
  <si>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</si>
  <si>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</si>
  <si>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</si>
  <si>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</si>
  <si>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</si>
  <si>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</si>
  <si>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</si>
  <si>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</si>
  <si>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</si>
  <si>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</si>
  <si>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</si>
  <si>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</si>
  <si>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</si>
  <si>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</si>
  <si>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</si>
  <si>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</si>
  <si>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</si>
  <si>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</si>
  <si>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</si>
  <si>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</si>
  <si>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</si>
  <si>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</si>
  <si>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</si>
  <si>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</si>
  <si>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</si>
  <si>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</si>
  <si>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</si>
  <si>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</si>
  <si>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</si>
  <si>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</si>
  <si>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</si>
  <si>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</si>
  <si>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</si>
  <si>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</si>
  <si>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</si>
  <si>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</si>
  <si>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</si>
  <si>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</si>
  <si>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</si>
  <si>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</si>
  <si>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</si>
  <si>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</si>
  <si>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</si>
  <si>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</si>
  <si>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</si>
  <si>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</si>
  <si>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</si>
  <si>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</si>
  <si>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</si>
  <si>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</si>
  <si>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</si>
  <si>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</si>
  <si>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</si>
  <si>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</si>
  <si>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</si>
  <si>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</si>
  <si>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</si>
  <si>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</si>
  <si>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</si>
  <si>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</si>
  <si>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</si>
  <si>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</si>
  <si>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</si>
  <si>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</si>
  <si>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</si>
  <si>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</si>
  <si>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</si>
  <si>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</si>
  <si>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</si>
  <si>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</si>
  <si>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</si>
  <si>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</si>
  <si>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</si>
  <si>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</si>
  <si>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</si>
  <si>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</si>
  <si>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</si>
  <si>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</si>
  <si>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</si>
  <si>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</si>
  <si>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</si>
  <si>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</si>
  <si>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</si>
  <si>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</si>
  <si>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</si>
  <si>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</si>
  <si>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</si>
  <si>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</si>
  <si>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</si>
  <si>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</si>
  <si>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</si>
  <si>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</si>
  <si>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</si>
  <si>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</si>
  <si>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</si>
  <si>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</si>
  <si>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</si>
  <si>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</si>
  <si>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</si>
  <si>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</si>
  <si>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</si>
  <si>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</si>
  <si>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</si>
  <si>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</si>
  <si>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</si>
  <si>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</si>
  <si>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</si>
  <si>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</si>
  <si>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</si>
  <si>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</si>
  <si>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</si>
  <si>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</si>
  <si>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</si>
  <si>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</si>
  <si>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</si>
  <si>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</si>
  <si>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</si>
  <si>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</si>
  <si>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</si>
  <si>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</si>
  <si>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</si>
  <si>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</si>
  <si>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</si>
  <si>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</si>
  <si>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</si>
  <si>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</si>
  <si>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</si>
  <si>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</si>
  <si>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</si>
  <si>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</si>
  <si>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</si>
  <si>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</si>
  <si>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</si>
  <si>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</si>
  <si>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</si>
  <si>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</si>
  <si>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</si>
  <si>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</si>
  <si>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</si>
  <si>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</si>
  <si>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</si>
  <si>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</si>
  <si>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</si>
  <si>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</si>
  <si>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</si>
  <si>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</si>
  <si>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</si>
  <si>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</si>
  <si>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</si>
  <si>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</si>
  <si>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</si>
  <si>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</si>
  <si>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</si>
  <si>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</si>
  <si>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</si>
  <si>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</si>
  <si>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</si>
  <si>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</si>
  <si>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</si>
  <si>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</si>
  <si>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</si>
  <si>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</si>
  <si>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</si>
  <si>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</si>
  <si>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</si>
  <si>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</si>
  <si>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</si>
  <si>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</si>
  <si>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</si>
  <si>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</si>
  <si>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</si>
  <si>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</si>
  <si>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</si>
  <si>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</si>
  <si>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</si>
  <si>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</si>
  <si>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</si>
  <si>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</si>
  <si>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</si>
  <si>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</si>
  <si>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</si>
  <si>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</si>
  <si>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</si>
  <si>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</si>
  <si>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</si>
  <si>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</si>
  <si>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</si>
  <si>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</si>
  <si>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</si>
  <si>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</si>
  <si>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</si>
  <si>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</si>
  <si>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</si>
  <si>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</si>
  <si>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</si>
  <si>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</si>
  <si>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</si>
  <si>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</si>
  <si>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</si>
  <si>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</si>
  <si>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</si>
  <si>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</si>
  <si>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</si>
  <si>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</si>
  <si>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</si>
  <si>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</si>
  <si>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</si>
  <si>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</si>
  <si>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</si>
  <si>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</si>
  <si>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</si>
  <si>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</si>
  <si>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</si>
  <si>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</si>
  <si>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</si>
  <si>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</si>
  <si>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</si>
  <si>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</si>
  <si>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</si>
  <si>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</si>
  <si>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</si>
  <si>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</si>
  <si>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</si>
  <si>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</si>
  <si>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</si>
  <si>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</si>
  <si>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</si>
  <si>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</si>
  <si>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</si>
  <si>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</si>
  <si>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</si>
  <si>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</si>
  <si>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</si>
  <si>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</si>
  <si>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</si>
  <si>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</si>
  <si>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</si>
  <si>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</si>
  <si>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</si>
  <si>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</si>
  <si>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</si>
  <si>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</si>
  <si>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</si>
  <si>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</si>
  <si>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</si>
  <si>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</si>
  <si>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</si>
  <si>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</si>
  <si>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</si>
  <si>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</si>
  <si>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</si>
  <si>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</si>
  <si>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</si>
  <si>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</si>
  <si>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</si>
  <si>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</si>
  <si>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</si>
  <si>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</si>
  <si>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</si>
  <si>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</si>
  <si>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</si>
  <si>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</si>
  <si>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</si>
  <si>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</si>
  <si>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</si>
  <si>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</si>
  <si>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</si>
  <si>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</si>
  <si>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</si>
  <si>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</si>
  <si>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</si>
  <si>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</si>
  <si>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</si>
  <si>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</si>
  <si>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</si>
  <si>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</si>
  <si>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</si>
  <si>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</si>
  <si>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</si>
  <si>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</si>
  <si>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</si>
  <si>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</si>
  <si>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</si>
  <si>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</si>
  <si>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</si>
  <si>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</si>
  <si>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</si>
  <si>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</si>
  <si>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</si>
  <si>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</si>
  <si>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</si>
  <si>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</si>
  <si>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</si>
  <si>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</si>
  <si>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</si>
  <si>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</si>
  <si>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</si>
  <si>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</si>
  <si>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</si>
  <si>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</si>
  <si>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</si>
  <si>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</si>
  <si>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</si>
  <si>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</si>
  <si>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</si>
  <si>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</si>
  <si>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</si>
  <si>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</si>
  <si>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</si>
  <si>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</si>
  <si>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</si>
  <si>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</si>
  <si>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</si>
  <si>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</si>
  <si>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</si>
  <si>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</si>
  <si>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</si>
  <si>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</si>
  <si>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</si>
  <si>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</si>
  <si>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</si>
  <si>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</si>
  <si>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</si>
  <si>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</si>
  <si>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</si>
  <si>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</si>
  <si>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</si>
  <si>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</si>
  <si>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</si>
  <si>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</si>
  <si>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</si>
  <si>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</si>
  <si>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</si>
  <si>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</si>
  <si>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</si>
  <si>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</si>
  <si>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</si>
  <si>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</si>
  <si>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</si>
  <si>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</si>
  <si>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</si>
  <si>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</si>
  <si>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</si>
  <si>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</si>
  <si>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</si>
  <si>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</si>
  <si>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</si>
  <si>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</si>
  <si>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</si>
  <si>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</si>
  <si>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</si>
  <si>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</si>
  <si>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</si>
  <si>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</si>
  <si>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</si>
  <si>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</si>
  <si>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</si>
  <si>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</si>
  <si>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</si>
  <si>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</si>
  <si>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</si>
  <si>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</si>
  <si>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</si>
  <si>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</si>
  <si>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</si>
  <si>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</si>
  <si>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</si>
  <si>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</si>
  <si>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</si>
  <si>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</si>
  <si>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</si>
  <si>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</si>
  <si>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</si>
  <si>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</si>
  <si>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</si>
  <si>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</si>
  <si>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</si>
  <si>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</si>
  <si>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</si>
  <si>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</si>
  <si>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</si>
  <si>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</si>
  <si>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</si>
  <si>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</si>
  <si>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</si>
  <si>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</si>
  <si>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</si>
  <si>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</si>
  <si>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</si>
  <si>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</si>
  <si>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</si>
  <si>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</si>
  <si>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</si>
  <si>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</si>
  <si>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</si>
  <si>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</si>
  <si>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</si>
  <si>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</si>
  <si>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</si>
  <si>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</si>
  <si>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</si>
  <si>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</si>
  <si>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</si>
  <si>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</si>
  <si>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</si>
  <si>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</si>
  <si>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</si>
  <si>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</si>
  <si>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</si>
  <si>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</si>
  <si>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</si>
  <si>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</si>
  <si>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</si>
  <si>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</si>
  <si>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</si>
  <si>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</si>
  <si>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</si>
  <si>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</si>
  <si>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</si>
  <si>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</si>
  <si>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</si>
  <si>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</si>
  <si>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</si>
  <si>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</si>
  <si>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</si>
  <si>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</si>
  <si>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</si>
  <si>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</si>
  <si>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</si>
  <si>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</si>
  <si>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</si>
  <si>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</si>
  <si>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</si>
  <si>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</si>
  <si>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</si>
  <si>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</si>
  <si>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</si>
  <si>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</si>
  <si>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</si>
  <si>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</si>
  <si>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</si>
  <si>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</si>
  <si>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</si>
  <si>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</si>
  <si>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</si>
  <si>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</si>
  <si>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</si>
  <si>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</si>
  <si>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</si>
  <si>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</si>
  <si>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</si>
  <si>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</si>
  <si>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</si>
  <si>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</si>
  <si>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</si>
  <si>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</si>
  <si>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</si>
  <si>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</si>
  <si>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</si>
  <si>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</si>
  <si>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</si>
  <si>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</si>
  <si>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</si>
  <si>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</si>
  <si>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</si>
  <si>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</si>
  <si>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</si>
  <si>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</si>
  <si>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</si>
  <si>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</si>
  <si>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</si>
  <si>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</si>
  <si>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</si>
  <si>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</si>
  <si>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</si>
  <si>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</si>
  <si>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</si>
  <si>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</si>
  <si>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</si>
  <si>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</si>
  <si>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</si>
  <si>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</si>
  <si>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</si>
  <si>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</si>
  <si>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</si>
  <si>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</si>
  <si>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</si>
  <si>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</si>
  <si>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</si>
  <si>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</si>
  <si>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</si>
  <si>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</si>
  <si>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</si>
  <si>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</si>
  <si>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</si>
  <si>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</si>
  <si>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</si>
  <si>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</si>
  <si>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</si>
  <si>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</si>
  <si>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</si>
  <si>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</si>
  <si>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</si>
  <si>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</si>
  <si>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</si>
  <si>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</si>
  <si>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</si>
  <si>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</si>
  <si>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</si>
  <si>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</si>
  <si>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</si>
  <si>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</si>
  <si>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</si>
  <si>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</si>
  <si>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</si>
  <si>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</si>
  <si>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</si>
  <si>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</si>
  <si>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</si>
  <si>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</si>
  <si>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</si>
  <si>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</si>
  <si>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</si>
  <si>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</si>
  <si>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</si>
  <si>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</si>
  <si>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</si>
  <si>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</si>
  <si>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</si>
  <si>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</si>
  <si>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</si>
  <si>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</si>
  <si>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</si>
  <si>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</si>
  <si>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</si>
  <si>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</si>
  <si>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</si>
  <si>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</si>
  <si>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</si>
  <si>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</si>
  <si>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</si>
  <si>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</si>
  <si>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</si>
  <si>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</si>
  <si>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</si>
  <si>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</si>
  <si>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</si>
  <si>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</si>
  <si>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</si>
  <si>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</si>
  <si>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</si>
  <si>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</si>
  <si>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</si>
  <si>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</si>
  <si>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</si>
  <si>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</si>
  <si>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</si>
  <si>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</si>
  <si>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</si>
  <si>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</si>
  <si>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</si>
  <si>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</si>
  <si>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</si>
  <si>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</si>
  <si>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</si>
  <si>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</si>
  <si>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</si>
  <si>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</si>
  <si>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</si>
  <si>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</si>
  <si>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</si>
  <si>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</si>
  <si>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</si>
  <si>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</si>
  <si>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</si>
  <si>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</si>
  <si>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</si>
  <si>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</si>
  <si>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</si>
  <si>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</si>
  <si>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</si>
  <si>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</si>
  <si>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</si>
  <si>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</si>
  <si>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</si>
  <si>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</si>
  <si>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</si>
  <si>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</si>
  <si>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</si>
  <si>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</si>
  <si>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</si>
  <si>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</si>
  <si>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</si>
  <si>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</si>
  <si>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</si>
  <si>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</si>
  <si>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</si>
  <si>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</si>
  <si>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</si>
  <si>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</si>
  <si>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</si>
  <si>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</si>
  <si>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</si>
  <si>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</si>
  <si>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</si>
  <si>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</si>
  <si>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</si>
  <si>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</si>
  <si>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</si>
  <si>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</si>
  <si>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</si>
  <si>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</si>
  <si>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</si>
  <si>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</si>
  <si>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</si>
  <si>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</si>
  <si>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</si>
  <si>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</si>
  <si>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</si>
  <si>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</si>
  <si>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</si>
  <si>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</si>
  <si>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</si>
  <si>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</si>
  <si>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</si>
  <si>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</si>
  <si>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</si>
  <si>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</si>
  <si>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</si>
  <si>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</si>
  <si>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</si>
  <si>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</si>
  <si>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</si>
  <si>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</si>
  <si>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</si>
  <si>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</si>
  <si>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</si>
  <si>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</si>
  <si>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</si>
  <si>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</si>
  <si>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</si>
  <si>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</si>
  <si>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</si>
  <si>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</si>
  <si>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</si>
  <si>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</si>
  <si>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</si>
  <si>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</si>
  <si>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</si>
  <si>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</si>
  <si>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</si>
  <si>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</si>
  <si>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</si>
  <si>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</si>
  <si>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</si>
  <si>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</si>
  <si>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</si>
  <si>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</si>
  <si>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</si>
  <si>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</si>
  <si>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</si>
  <si>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</si>
  <si>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</si>
  <si>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</si>
  <si>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</si>
  <si>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</si>
  <si>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</si>
  <si>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</si>
  <si>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</si>
  <si>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</si>
  <si>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</si>
  <si>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</si>
  <si>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</si>
  <si>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</si>
  <si>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</si>
  <si>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</si>
  <si>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</si>
  <si>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</si>
  <si>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</si>
  <si>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</si>
  <si>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</si>
  <si>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</si>
  <si>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</si>
  <si>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</si>
  <si>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</si>
  <si>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</si>
  <si>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</si>
  <si>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</si>
  <si>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</si>
  <si>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</si>
  <si>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</si>
  <si>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</si>
  <si>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</si>
  <si>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</si>
  <si>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</si>
  <si>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</si>
  <si>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</si>
  <si>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</si>
  <si>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</si>
  <si>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</si>
  <si>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</si>
  <si>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</si>
  <si>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</si>
  <si>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</si>
  <si>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</si>
  <si>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</si>
  <si>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</si>
  <si>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</si>
  <si>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</si>
  <si>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</si>
  <si>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</si>
  <si>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</si>
  <si>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</si>
  <si>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</si>
  <si>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</si>
  <si>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</si>
  <si>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</si>
  <si>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</si>
  <si>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</si>
  <si>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</si>
  <si>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</si>
  <si>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</si>
  <si>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</si>
  <si>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</si>
  <si>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</si>
  <si>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</si>
  <si>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</si>
  <si>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</si>
  <si>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</si>
  <si>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</si>
  <si>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</si>
  <si>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</si>
  <si>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</si>
  <si>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</si>
  <si>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</si>
  <si>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</si>
  <si>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</si>
  <si>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</si>
  <si>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</si>
  <si>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</si>
  <si>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</si>
  <si>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</si>
  <si>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</si>
  <si>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</si>
  <si>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</si>
  <si>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</si>
  <si>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</si>
  <si>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</si>
  <si>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</si>
  <si>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</si>
  <si>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</si>
  <si>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</si>
  <si>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</si>
  <si>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</si>
  <si>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</si>
  <si>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</si>
  <si>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</si>
  <si>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</si>
  <si>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</si>
  <si>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</si>
  <si>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</si>
  <si>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</si>
  <si>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</si>
  <si>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</si>
  <si>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</si>
  <si>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</si>
  <si>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</si>
  <si>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</si>
  <si>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</si>
  <si>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</si>
  <si>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</si>
  <si>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</si>
  <si>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</si>
  <si>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</si>
  <si>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</si>
  <si>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</si>
  <si>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</si>
  <si>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</si>
  <si>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</si>
  <si>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</si>
  <si>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</si>
  <si>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</si>
  <si>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</si>
  <si>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</si>
  <si>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</si>
  <si>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</si>
  <si>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</si>
  <si>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</si>
  <si>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</si>
  <si>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</si>
  <si>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</si>
  <si>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</si>
  <si>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</si>
  <si>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</si>
  <si>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</si>
  <si>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</si>
  <si>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</si>
  <si>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</si>
  <si>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</si>
  <si>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</si>
  <si>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</si>
  <si>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</si>
  <si>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</si>
  <si>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</si>
  <si>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</si>
  <si>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</si>
  <si>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</si>
  <si>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</si>
  <si>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</si>
  <si>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</si>
  <si>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</si>
  <si>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</si>
  <si>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</si>
  <si>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</si>
  <si>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</si>
  <si>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</si>
  <si>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</si>
  <si>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</si>
  <si>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</si>
  <si>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</si>
  <si>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</si>
  <si>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</si>
  <si>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</si>
  <si>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</si>
  <si>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</si>
  <si>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</si>
  <si>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</si>
  <si>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</si>
  <si>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</si>
  <si>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</si>
  <si>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</si>
  <si>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</si>
  <si>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</si>
  <si>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</si>
  <si>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</si>
  <si>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</si>
  <si>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</si>
  <si>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</si>
  <si>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</si>
  <si>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</si>
  <si>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</si>
  <si>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</si>
  <si>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</si>
  <si>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</si>
  <si>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</si>
  <si>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</si>
  <si>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</si>
  <si>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</si>
  <si>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</si>
  <si>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</si>
  <si>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</si>
  <si>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</si>
  <si>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</si>
  <si>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</si>
  <si>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</si>
  <si>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</si>
  <si>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</si>
  <si>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</si>
  <si>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</si>
  <si>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</si>
  <si>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</si>
  <si>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</si>
  <si>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</si>
  <si>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</si>
  <si>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</si>
  <si>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</si>
  <si>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</si>
  <si>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</si>
  <si>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</si>
  <si>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</si>
  <si>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</si>
  <si>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</si>
  <si>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</si>
  <si>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</si>
  <si>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</si>
  <si>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</si>
  <si>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</si>
  <si>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</si>
  <si>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</si>
  <si>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</si>
  <si>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</si>
  <si>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</si>
  <si>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</si>
  <si>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</si>
  <si>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</si>
  <si>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</si>
  <si>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</si>
  <si>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</si>
  <si>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</si>
  <si>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</si>
  <si>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</si>
  <si>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</si>
  <si>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</si>
  <si>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</si>
  <si>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</si>
  <si>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</si>
  <si>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</si>
  <si>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</si>
  <si>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</si>
  <si>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</si>
  <si>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</si>
  <si>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</si>
  <si>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</si>
  <si>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</si>
  <si>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</si>
  <si>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</si>
  <si>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</si>
  <si>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</si>
  <si>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</si>
  <si>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</si>
  <si>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</si>
  <si>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</si>
  <si>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</si>
  <si>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</si>
  <si>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</si>
  <si>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</si>
  <si>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</si>
  <si>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</si>
  <si>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</si>
  <si>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</si>
  <si>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</si>
  <si>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</si>
  <si>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</si>
  <si>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</si>
  <si>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</si>
  <si>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</si>
  <si>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</si>
  <si>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</si>
  <si>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</si>
  <si>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</si>
  <si>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</si>
  <si>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</si>
  <si>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</si>
  <si>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</si>
  <si>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</si>
  <si>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</si>
  <si>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</si>
  <si>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</si>
  <si>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</si>
  <si>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</si>
  <si>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</si>
  <si>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</si>
  <si>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</si>
  <si>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</si>
  <si>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</si>
  <si>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</si>
  <si>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</si>
  <si>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</si>
  <si>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</si>
  <si>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</si>
  <si>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</si>
  <si>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</si>
  <si>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</si>
  <si>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</si>
  <si>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</si>
  <si>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</si>
  <si>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</si>
  <si>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</si>
  <si>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</si>
  <si>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</si>
  <si>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</si>
  <si>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</si>
  <si>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</si>
  <si>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</si>
  <si>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</si>
  <si>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</si>
  <si>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</si>
  <si>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</si>
  <si>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</si>
  <si>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</si>
  <si>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</si>
  <si>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</si>
  <si>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</si>
  <si>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</si>
  <si>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</si>
  <si>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</si>
  <si>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</si>
  <si>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</si>
  <si>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</si>
  <si>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</si>
  <si>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</si>
  <si>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</si>
  <si>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</si>
  <si>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</si>
  <si>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</si>
  <si>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</si>
  <si>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</si>
  <si>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</si>
  <si>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</si>
  <si>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</si>
  <si>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</si>
  <si>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</si>
  <si>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</si>
  <si>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</si>
  <si>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</si>
  <si>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</si>
  <si>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</si>
  <si>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</si>
  <si>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</si>
  <si>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</si>
  <si>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</si>
  <si>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</si>
  <si>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</si>
  <si>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</si>
  <si>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</si>
  <si>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</si>
  <si>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</si>
  <si>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</si>
  <si>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</si>
  <si>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</si>
  <si>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</si>
  <si>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</si>
  <si>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</si>
  <si>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</si>
  <si>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</si>
  <si>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</si>
  <si>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</si>
  <si>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</si>
  <si>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</si>
  <si>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</si>
  <si>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</si>
  <si>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</si>
  <si>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</si>
  <si>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</si>
  <si>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</si>
  <si>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</si>
  <si>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</si>
  <si>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</si>
  <si>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</si>
  <si>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</si>
  <si>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</si>
  <si>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</si>
  <si>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</si>
  <si>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</si>
  <si>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</si>
  <si>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</si>
  <si>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</si>
  <si>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</si>
  <si>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</si>
  <si>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</si>
  <si>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</si>
  <si>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</si>
  <si>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</si>
  <si>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</si>
  <si>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</si>
  <si>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</si>
  <si>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</si>
  <si>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</si>
  <si>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</si>
  <si>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</si>
  <si>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</si>
  <si>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</si>
  <si>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</si>
  <si>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</si>
  <si>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</si>
  <si>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</si>
  <si>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</si>
  <si>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</si>
  <si>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</si>
  <si>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</si>
  <si>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</si>
  <si>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</si>
  <si>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</si>
  <si>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</si>
  <si>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</si>
  <si>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</si>
  <si>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</si>
  <si>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</si>
  <si>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</si>
  <si>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</si>
  <si>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</si>
  <si>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</si>
  <si>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</si>
  <si>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</si>
  <si>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</si>
  <si>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</si>
  <si>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</si>
  <si>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</si>
  <si>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</si>
  <si>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</si>
  <si>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</si>
  <si>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</si>
  <si>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</si>
  <si>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</si>
  <si>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</si>
  <si>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</si>
  <si>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</si>
  <si>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</si>
  <si>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</si>
  <si>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</si>
  <si>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</si>
  <si>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</si>
  <si>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</si>
  <si>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</si>
  <si>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</si>
  <si>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</si>
  <si>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</si>
  <si>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</si>
  <si>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</si>
  <si>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</si>
  <si>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</si>
  <si>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</si>
  <si>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</si>
  <si>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</si>
  <si>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</si>
  <si>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</si>
  <si>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</si>
  <si>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</si>
  <si>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</si>
  <si>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</si>
  <si>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</si>
  <si>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</si>
  <si>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</si>
  <si>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</si>
  <si>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</si>
  <si>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</si>
  <si>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</si>
  <si>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</si>
  <si>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</si>
  <si>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</si>
  <si>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</si>
  <si>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</si>
  <si>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</si>
  <si>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</si>
  <si>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</si>
  <si>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</si>
  <si>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</si>
  <si>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</si>
  <si>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</si>
  <si>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</si>
  <si>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</si>
  <si>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</si>
  <si>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</si>
  <si>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</si>
  <si>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</si>
  <si>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</si>
  <si>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</si>
  <si>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</si>
  <si>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</si>
  <si>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</si>
  <si>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</si>
  <si>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</si>
  <si>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</si>
  <si>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</si>
  <si>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</si>
  <si>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</si>
  <si>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</si>
  <si>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</si>
  <si>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</si>
  <si>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</si>
  <si>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</si>
  <si>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</si>
  <si>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</si>
  <si>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</si>
  <si>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</si>
  <si>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</si>
  <si>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</si>
  <si>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</si>
  <si>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</si>
  <si>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</si>
  <si>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</si>
  <si>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</si>
  <si>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</si>
  <si>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</si>
  <si>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</si>
  <si>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</si>
  <si>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</si>
  <si>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</si>
  <si>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</si>
  <si>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</si>
  <si>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</si>
  <si>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</si>
  <si>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</si>
  <si>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</si>
  <si>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</si>
  <si>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</si>
  <si>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</si>
  <si>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</si>
  <si>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</si>
  <si>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</si>
  <si>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</si>
  <si>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</si>
  <si>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</si>
  <si>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</si>
  <si>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</si>
  <si>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</si>
  <si>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</si>
  <si>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</si>
  <si>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</si>
  <si>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</si>
  <si>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</si>
  <si>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</si>
  <si>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</si>
  <si>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</si>
  <si>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</si>
  <si>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</si>
  <si>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</si>
  <si>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</si>
  <si>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</si>
  <si>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</si>
  <si>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</si>
  <si>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</si>
  <si>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</si>
  <si>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</si>
  <si>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</si>
  <si>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</si>
  <si>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</si>
  <si>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</si>
  <si>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</si>
  <si>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</si>
  <si>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</si>
  <si>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</si>
  <si>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</si>
  <si>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</si>
  <si>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</si>
  <si>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</si>
  <si>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</si>
  <si>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</si>
  <si>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</si>
  <si>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</si>
  <si>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</si>
  <si>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</si>
  <si>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</si>
  <si>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</si>
  <si>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</si>
  <si>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</si>
  <si>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</si>
  <si>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</si>
  <si>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</si>
  <si>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</si>
  <si>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</si>
  <si>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</si>
  <si>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</si>
  <si>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</si>
  <si>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</si>
  <si>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</si>
  <si>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</si>
  <si>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</si>
  <si>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</si>
  <si>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</si>
  <si>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</si>
  <si>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</si>
  <si>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</si>
  <si>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</si>
  <si>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</si>
  <si>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</si>
  <si>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</si>
  <si>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</si>
  <si>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</si>
  <si>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</si>
  <si>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</si>
  <si>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</si>
  <si>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</si>
  <si>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</si>
  <si>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</si>
  <si>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</si>
  <si>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</si>
  <si>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</si>
  <si>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</si>
  <si>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</si>
  <si>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</si>
  <si>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</si>
  <si>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</si>
  <si>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</si>
  <si>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</si>
  <si>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</si>
  <si>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</si>
  <si>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</si>
  <si>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</si>
  <si>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</si>
  <si>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</si>
  <si>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</si>
  <si>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</si>
  <si>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</si>
  <si>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</si>
  <si>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</si>
  <si>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</si>
  <si>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</si>
  <si>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</si>
  <si>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</si>
  <si>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</si>
  <si>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</si>
  <si>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</si>
  <si>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</si>
  <si>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</si>
  <si>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</si>
  <si>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</si>
  <si>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</si>
  <si>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</si>
  <si>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</si>
  <si>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</si>
  <si>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</si>
  <si>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</si>
  <si>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</si>
  <si>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</si>
  <si>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</si>
  <si>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</si>
  <si>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</si>
  <si>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</si>
  <si>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</si>
  <si>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</si>
  <si>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</si>
  <si>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</si>
  <si>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</si>
  <si>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</si>
  <si>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</si>
  <si>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</si>
  <si>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</si>
  <si>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</si>
  <si>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</si>
  <si>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</si>
  <si>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</si>
  <si>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</si>
  <si>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</si>
  <si>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</si>
  <si>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</si>
  <si>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</si>
  <si>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</si>
  <si>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</si>
  <si>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</si>
  <si>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</si>
  <si>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</si>
  <si>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</si>
  <si>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</si>
  <si>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</si>
  <si>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</si>
  <si>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</si>
  <si>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</si>
  <si>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</si>
  <si>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</si>
  <si>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</si>
  <si>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</si>
  <si>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</si>
  <si>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</si>
  <si>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</si>
  <si>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</si>
  <si>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</si>
  <si>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</si>
  <si>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</si>
  <si>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</si>
  <si>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</si>
  <si>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</si>
  <si>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</si>
  <si>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</si>
  <si>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</si>
  <si>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</si>
  <si>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</si>
  <si>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</si>
  <si>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</si>
  <si>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</si>
  <si>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</si>
  <si>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</si>
  <si>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</si>
  <si>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</si>
  <si>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</si>
  <si>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</si>
  <si>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</si>
  <si>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</si>
  <si>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</si>
  <si>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</si>
  <si>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</si>
  <si>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</si>
  <si>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</si>
  <si>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</si>
  <si>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</si>
  <si>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</si>
  <si>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</si>
  <si>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</si>
  <si>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</si>
  <si>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</si>
  <si>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</si>
  <si>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</si>
  <si>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</si>
  <si>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</si>
  <si>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</si>
  <si>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</si>
  <si>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</si>
  <si>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</si>
  <si>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</si>
  <si>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</si>
  <si>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</si>
  <si>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</si>
  <si>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</si>
  <si>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</si>
  <si>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</si>
  <si>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</si>
  <si>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</si>
  <si>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</si>
  <si>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</si>
  <si>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</si>
  <si>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</si>
  <si>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</si>
  <si>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</si>
  <si>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</si>
  <si>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</si>
  <si>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</si>
  <si>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</si>
  <si>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</si>
  <si>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</si>
  <si>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</si>
  <si>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</si>
  <si>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</si>
  <si>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</si>
  <si>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</si>
  <si>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</si>
  <si>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</si>
  <si>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</si>
  <si>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</si>
  <si>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</si>
  <si>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</si>
  <si>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</si>
  <si>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</si>
  <si>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</si>
  <si>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</si>
  <si>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</si>
  <si>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</si>
  <si>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</si>
  <si>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</si>
  <si>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</si>
  <si>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</si>
  <si>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</si>
  <si>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</si>
  <si>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</si>
  <si>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</si>
  <si>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</si>
  <si>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</si>
  <si>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</si>
  <si>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</si>
  <si>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</si>
  <si>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</si>
  <si>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</si>
  <si>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</si>
  <si>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</si>
  <si>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</si>
  <si>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</si>
  <si>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</si>
  <si>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</si>
  <si>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</si>
  <si>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</si>
  <si>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</si>
  <si>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</si>
  <si>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</si>
  <si>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</si>
  <si>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</si>
  <si>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</si>
  <si>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</si>
  <si>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</si>
  <si>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</si>
  <si>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</si>
  <si>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</si>
  <si>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</si>
  <si>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</si>
  <si>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</si>
  <si>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</si>
  <si>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</si>
  <si>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</si>
  <si>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</si>
  <si>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</si>
  <si>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</si>
  <si>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</si>
  <si>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</si>
  <si>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</si>
  <si>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</si>
  <si>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</si>
  <si>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</si>
  <si>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</si>
  <si>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</si>
  <si>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</si>
  <si>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</si>
  <si>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</si>
  <si>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</si>
  <si>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</si>
  <si>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</si>
  <si>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</si>
  <si>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</si>
  <si>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</si>
  <si>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</si>
  <si>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</si>
  <si>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</si>
  <si>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</si>
  <si>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</si>
  <si>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</si>
  <si>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</si>
  <si>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</si>
  <si>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</si>
  <si>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</si>
  <si>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</si>
  <si>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</si>
  <si>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</si>
  <si>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</si>
  <si>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</si>
  <si>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</si>
  <si>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</si>
  <si>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</si>
  <si>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</si>
  <si>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</si>
  <si>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</si>
  <si>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</si>
  <si>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</si>
  <si>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</si>
  <si>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</si>
  <si>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</si>
  <si>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</si>
  <si>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</si>
  <si>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</si>
  <si>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</si>
  <si>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</si>
  <si>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</si>
  <si>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</si>
  <si>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</si>
  <si>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</si>
  <si>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</si>
  <si>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</si>
  <si>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</si>
  <si>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</si>
  <si>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</si>
  <si>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</si>
  <si>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</si>
  <si>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</si>
  <si>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</si>
  <si>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</si>
  <si>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</si>
  <si>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</si>
  <si>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</si>
  <si>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</si>
  <si>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</si>
  <si>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</si>
  <si>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</si>
  <si>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</si>
  <si>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</si>
  <si>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</si>
  <si>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</si>
  <si>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</si>
  <si>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</si>
  <si>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</si>
  <si>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</si>
  <si>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</si>
  <si>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</si>
  <si>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</si>
  <si>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</si>
  <si>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</si>
  <si>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</si>
  <si>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</si>
  <si>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</si>
  <si>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</si>
  <si>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</si>
  <si>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</si>
  <si>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</si>
  <si>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</si>
  <si>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</si>
  <si>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</si>
  <si>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</si>
  <si>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</si>
  <si>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</si>
  <si>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</si>
  <si>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</si>
  <si>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</si>
  <si>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</si>
  <si>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</si>
  <si>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</si>
  <si>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</si>
  <si>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</si>
  <si>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</si>
  <si>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</si>
  <si>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</si>
  <si>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</si>
  <si>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</si>
  <si>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</si>
  <si>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</si>
  <si>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</si>
  <si>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</si>
  <si>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</si>
  <si>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</si>
  <si>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</si>
  <si>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</si>
  <si>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</si>
  <si>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</si>
  <si>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</si>
  <si>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</si>
  <si>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</si>
  <si>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</si>
  <si>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</si>
  <si>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</si>
  <si>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</si>
  <si>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</si>
  <si>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</si>
  <si>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</si>
  <si>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</si>
  <si>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</si>
  <si>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</si>
  <si>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</si>
  <si>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</si>
  <si>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</si>
  <si>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</si>
  <si>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</si>
  <si>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</si>
  <si>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</si>
  <si>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</si>
  <si>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</si>
  <si>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</si>
  <si>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</si>
  <si>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</si>
  <si>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</si>
  <si>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</si>
  <si>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</si>
  <si>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</si>
  <si>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</si>
  <si>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</si>
  <si>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</si>
  <si>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</si>
  <si>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</si>
  <si>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</si>
  <si>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</si>
  <si>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</si>
  <si>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</si>
  <si>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</si>
  <si>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</si>
  <si>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</si>
  <si>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</si>
  <si>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</si>
  <si>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</si>
  <si>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</si>
  <si>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</si>
  <si>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</si>
  <si>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</si>
  <si>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</si>
  <si>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</si>
  <si>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</si>
  <si>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</si>
  <si>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</si>
  <si>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</si>
  <si>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</si>
  <si>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</si>
  <si>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</si>
  <si>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</si>
  <si>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</si>
  <si>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</si>
  <si>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</si>
  <si>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</si>
  <si>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</si>
  <si>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</si>
  <si>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</si>
  <si>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</si>
  <si>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</si>
  <si>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</si>
  <si>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</si>
  <si>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</si>
  <si>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</si>
  <si>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</si>
  <si>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</si>
  <si>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</si>
  <si>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</si>
  <si>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</si>
  <si>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</si>
  <si>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</si>
  <si>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</si>
  <si>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</si>
  <si>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</si>
  <si>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</si>
  <si>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</si>
  <si>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</si>
  <si>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</si>
  <si>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</si>
  <si>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</si>
  <si>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</si>
  <si>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</si>
  <si>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</si>
  <si>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</si>
  <si>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</si>
  <si>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</si>
  <si>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</si>
  <si>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</si>
  <si>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</si>
  <si>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</si>
  <si>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</si>
  <si>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</si>
  <si>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</si>
  <si>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</si>
  <si>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</si>
  <si>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</si>
  <si>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</si>
  <si>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</si>
  <si>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</si>
  <si>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</si>
  <si>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</si>
  <si>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</si>
  <si>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</si>
  <si>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</si>
  <si>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</si>
  <si>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</si>
  <si>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</si>
  <si>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</si>
  <si>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</si>
  <si>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</si>
  <si>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</si>
  <si>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</si>
  <si>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</si>
  <si>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</si>
  <si>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</si>
  <si>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</si>
  <si>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</si>
  <si>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</si>
  <si>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</si>
  <si>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</si>
  <si>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</si>
  <si>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</si>
  <si>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</si>
  <si>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</si>
  <si>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</si>
  <si>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</si>
  <si>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</si>
  <si>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</si>
  <si>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</si>
  <si>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</si>
  <si>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</si>
  <si>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</si>
  <si>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</si>
  <si>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</si>
  <si>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</si>
  <si>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</si>
  <si>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</si>
  <si>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</si>
  <si>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</si>
  <si>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</si>
  <si>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</si>
  <si>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</si>
  <si>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</si>
  <si>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</si>
  <si>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</si>
  <si>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</si>
  <si>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</si>
  <si>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</si>
  <si>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</si>
  <si>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</si>
  <si>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</si>
  <si>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</si>
  <si>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</si>
  <si>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</si>
  <si>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</si>
  <si>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</si>
  <si>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</si>
  <si>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</si>
  <si>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</si>
  <si>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</si>
  <si>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</si>
  <si>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</si>
  <si>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</si>
  <si>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</si>
  <si>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</si>
  <si>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</si>
  <si>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</si>
  <si>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</si>
  <si>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</si>
  <si>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</si>
  <si>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</si>
  <si>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</si>
  <si>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</si>
  <si>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</si>
  <si>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</si>
  <si>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</si>
  <si>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</si>
  <si>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</si>
  <si>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</si>
  <si>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</si>
  <si>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</si>
  <si>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</si>
  <si>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</si>
  <si>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</si>
  <si>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</si>
  <si>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</si>
  <si>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</si>
  <si>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</si>
  <si>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</si>
  <si>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</si>
  <si>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</si>
  <si>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</si>
  <si>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</si>
  <si>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</si>
  <si>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</si>
  <si>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</si>
  <si>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</si>
  <si>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</si>
  <si>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</si>
  <si>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</si>
  <si>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</si>
  <si>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</si>
  <si>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</si>
  <si>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</si>
  <si>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</si>
  <si>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</si>
  <si>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</si>
  <si>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</si>
  <si>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</si>
  <si>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</si>
  <si>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</si>
  <si>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</si>
  <si>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</si>
  <si>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</si>
  <si>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</si>
  <si>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</si>
  <si>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</si>
  <si>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</si>
  <si>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</si>
  <si>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</si>
  <si>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</si>
  <si>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</si>
  <si>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</si>
  <si>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</si>
  <si>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</si>
  <si>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</si>
  <si>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</si>
  <si>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</si>
  <si>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</si>
  <si>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</si>
  <si>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</si>
  <si>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</si>
  <si>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</si>
  <si>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</si>
  <si>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</si>
  <si>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</si>
  <si>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</si>
  <si>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</si>
  <si>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</si>
  <si>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</si>
  <si>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</si>
  <si>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</si>
  <si>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</si>
  <si>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</si>
  <si>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</si>
  <si>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</si>
  <si>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</si>
  <si>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</si>
  <si>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</si>
  <si>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</si>
  <si>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</si>
  <si>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</si>
  <si>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</si>
  <si>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</si>
  <si>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</si>
  <si>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</si>
  <si>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</si>
  <si>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</si>
  <si>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</si>
  <si>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</si>
  <si>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</si>
  <si>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</si>
  <si>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</si>
  <si>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</si>
  <si>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</si>
  <si>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</si>
  <si>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</si>
  <si>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</si>
  <si>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</si>
  <si>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</si>
  <si>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</si>
  <si>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</si>
  <si>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</si>
  <si>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</si>
  <si>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</si>
  <si>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</si>
  <si>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</si>
  <si>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</si>
  <si>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</si>
  <si>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</si>
  <si>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</si>
  <si>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</si>
  <si>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</si>
  <si>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</si>
  <si>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</si>
  <si>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</si>
  <si>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</si>
  <si>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</si>
  <si>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</si>
  <si>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</si>
  <si>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</si>
  <si>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</si>
  <si>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</si>
  <si>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</si>
  <si>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</si>
  <si>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</si>
  <si>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</si>
  <si>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</si>
  <si>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</si>
  <si>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</si>
  <si>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</si>
  <si>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</si>
  <si>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</si>
  <si>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</si>
  <si>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</si>
  <si>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</si>
  <si>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</si>
  <si>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</si>
  <si>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</si>
  <si>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</si>
  <si>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</si>
  <si>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</si>
  <si>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</si>
  <si>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</si>
  <si>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</si>
  <si>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</si>
  <si>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</si>
  <si>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</si>
  <si>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</si>
  <si>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</si>
  <si>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</si>
  <si>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</si>
  <si>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</si>
  <si>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</si>
  <si>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</si>
  <si>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</si>
  <si>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</si>
  <si>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</si>
  <si>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</si>
  <si>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</si>
  <si>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</si>
  <si>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</si>
  <si>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</si>
  <si>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</si>
  <si>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</si>
  <si>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</si>
  <si>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</si>
  <si>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</si>
  <si>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</si>
  <si>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</si>
  <si>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</si>
  <si>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</si>
  <si>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</si>
  <si>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</si>
  <si>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</si>
  <si>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</si>
  <si>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</si>
  <si>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</si>
  <si>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</si>
  <si>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</si>
  <si>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</si>
  <si>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</si>
  <si>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</si>
  <si>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</si>
  <si>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</si>
  <si>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</si>
  <si>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</si>
  <si>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</si>
  <si>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</si>
  <si>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</si>
  <si>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</si>
  <si>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</si>
  <si>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</si>
  <si>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</si>
  <si>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</si>
  <si>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</si>
  <si>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</si>
  <si>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</si>
  <si>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</si>
  <si>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</si>
  <si>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</si>
  <si>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</si>
  <si>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</si>
  <si>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</si>
  <si>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</si>
  <si>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</si>
  <si>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</si>
  <si>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</si>
  <si>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</si>
  <si>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</si>
  <si>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</si>
  <si>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</si>
  <si>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</si>
  <si>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</si>
  <si>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</si>
  <si>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</si>
  <si>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</si>
  <si>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</si>
  <si>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</si>
  <si>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</si>
  <si>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</si>
  <si>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</si>
  <si>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</si>
  <si>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</si>
  <si>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</si>
  <si>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</si>
  <si>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</si>
  <si>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</si>
  <si>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</si>
  <si>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</si>
  <si>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</si>
  <si>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</si>
  <si>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</si>
  <si>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</si>
  <si>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</si>
  <si>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</si>
  <si>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</si>
  <si>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</si>
  <si>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</si>
  <si>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</si>
  <si>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</si>
  <si>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</si>
  <si>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</si>
  <si>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</si>
  <si>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</si>
  <si>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</si>
  <si>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</si>
  <si>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</si>
  <si>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</si>
  <si>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</si>
  <si>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</si>
  <si>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</si>
  <si>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</si>
  <si>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</si>
  <si>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</si>
  <si>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</si>
  <si>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</si>
  <si>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</si>
  <si>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</si>
  <si>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</si>
  <si>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</si>
  <si>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</si>
  <si>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</si>
  <si>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</si>
  <si>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</si>
  <si>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</si>
  <si>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</si>
  <si>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</si>
  <si>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</si>
  <si>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</si>
  <si>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</si>
  <si>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</si>
  <si>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</si>
  <si>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</si>
  <si>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</si>
  <si>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</si>
  <si>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</si>
  <si>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</si>
  <si>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</si>
  <si>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</si>
  <si>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</si>
  <si>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</si>
  <si>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</si>
  <si>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</si>
  <si>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</si>
  <si>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</si>
  <si>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</si>
  <si>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</si>
  <si>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</si>
  <si>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</si>
  <si>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</si>
  <si>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</si>
  <si>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</si>
  <si>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</si>
  <si>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</si>
  <si>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</si>
  <si>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</si>
  <si>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</si>
  <si>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</si>
  <si>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</si>
  <si>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</si>
  <si>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</si>
  <si>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</si>
  <si>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</si>
  <si>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</si>
  <si>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</si>
  <si>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</si>
  <si>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</si>
  <si>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</si>
  <si>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</si>
  <si>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</si>
  <si>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</si>
  <si>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</si>
  <si>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</si>
  <si>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</si>
  <si>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</si>
  <si>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</si>
  <si>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</si>
  <si>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</si>
  <si>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</si>
  <si>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</si>
  <si>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</si>
  <si>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</si>
  <si>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</si>
  <si>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</si>
  <si>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</si>
  <si>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</si>
  <si>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</si>
  <si>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</si>
  <si>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</si>
  <si>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</si>
  <si>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</si>
  <si>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</si>
  <si>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</si>
  <si>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</si>
  <si>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</si>
  <si>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</si>
  <si>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</si>
  <si>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</si>
  <si>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</si>
  <si>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</si>
  <si>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</si>
  <si>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</si>
  <si>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</si>
  <si>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</si>
  <si>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</si>
  <si>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</si>
  <si>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</si>
  <si>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</si>
  <si>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</si>
  <si>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</si>
  <si>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</si>
  <si>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</si>
  <si>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</si>
  <si>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</si>
  <si>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</si>
  <si>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</si>
  <si>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</si>
  <si>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</si>
  <si>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</si>
  <si>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</si>
  <si>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</si>
  <si>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</si>
  <si>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</si>
  <si>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</si>
  <si>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</si>
  <si>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</si>
  <si>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</si>
  <si>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</si>
  <si>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</si>
  <si>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</si>
  <si>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</si>
  <si>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</si>
  <si>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</si>
  <si>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</si>
  <si>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</si>
  <si>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</si>
  <si>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</si>
  <si>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</si>
  <si>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</si>
  <si>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</si>
  <si>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</si>
  <si>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</si>
  <si>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</si>
  <si>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</si>
  <si>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</si>
  <si>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</si>
  <si>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</si>
  <si>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</si>
  <si>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</si>
  <si>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</si>
  <si>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</si>
  <si>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</si>
  <si>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</si>
  <si>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</si>
  <si>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</si>
  <si>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</si>
  <si>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</si>
  <si>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</si>
  <si>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</si>
  <si>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</si>
  <si>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</si>
  <si>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</si>
  <si>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</si>
  <si>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</si>
  <si>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</si>
  <si>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</si>
  <si>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</si>
  <si>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</si>
  <si>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</si>
  <si>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</si>
  <si>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</si>
  <si>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</si>
  <si>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</si>
  <si>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</si>
  <si>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</si>
  <si>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</si>
  <si>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</si>
  <si>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</si>
  <si>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</si>
  <si>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</si>
  <si>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</si>
  <si>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</si>
  <si>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</si>
  <si>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</si>
  <si>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</si>
  <si>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</si>
  <si>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</si>
  <si>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</si>
  <si>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</si>
  <si>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</si>
  <si>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</si>
  <si>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</si>
  <si>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</si>
  <si>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</si>
  <si>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</si>
  <si>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</si>
  <si>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</si>
  <si>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</si>
  <si>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</si>
  <si>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</si>
  <si>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</si>
  <si>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</si>
  <si>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</si>
  <si>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</si>
  <si>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</si>
  <si>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</si>
  <si>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</si>
  <si>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</si>
  <si>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</si>
  <si>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</si>
  <si>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</si>
  <si>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</si>
  <si>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</si>
  <si>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</si>
  <si>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</si>
  <si>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</si>
  <si>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</si>
  <si>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</si>
  <si>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</si>
  <si>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</si>
  <si>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</si>
  <si>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</si>
  <si>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</si>
  <si>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</si>
  <si>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</si>
  <si>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</si>
  <si>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</si>
  <si>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</si>
  <si>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</si>
  <si>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</si>
  <si>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</si>
  <si>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</si>
  <si>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</si>
  <si>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</si>
  <si>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</si>
  <si>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</si>
  <si>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</si>
  <si>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</si>
  <si>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</si>
  <si>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</si>
  <si>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</si>
  <si>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</si>
  <si>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</si>
  <si>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</si>
  <si>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</si>
  <si>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</si>
  <si>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</si>
  <si>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</si>
  <si>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</si>
  <si>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</si>
  <si>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</si>
  <si>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</si>
  <si>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</si>
  <si>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</si>
  <si>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</si>
  <si>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</si>
  <si>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</si>
  <si>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</si>
  <si>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</si>
  <si>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</si>
  <si>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</si>
  <si>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</si>
  <si>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</si>
  <si>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</si>
  <si>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</si>
  <si>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</si>
  <si>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</si>
  <si>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</si>
  <si>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</si>
  <si>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</si>
  <si>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</si>
  <si>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</si>
  <si>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</si>
  <si>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</si>
  <si>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</si>
  <si>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</si>
  <si>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</si>
  <si>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</si>
  <si>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</si>
  <si>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</si>
  <si>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</si>
  <si>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</si>
  <si>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</si>
  <si>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</si>
  <si>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</si>
  <si>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</si>
  <si>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</si>
  <si>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</si>
  <si>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</si>
  <si>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</si>
  <si>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</si>
  <si>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</si>
  <si>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</si>
  <si>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</si>
  <si>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</si>
  <si>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</si>
  <si>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</si>
  <si>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</si>
  <si>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</si>
  <si>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</si>
  <si>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</si>
  <si>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</si>
  <si>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</si>
  <si>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</si>
  <si>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</si>
  <si>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</si>
  <si>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</si>
  <si>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</si>
  <si>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</si>
  <si>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</si>
  <si>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</si>
  <si>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</si>
  <si>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</si>
  <si>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</si>
  <si>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</si>
  <si>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</si>
  <si>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</si>
  <si>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</si>
  <si>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</si>
  <si>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</si>
  <si>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</si>
  <si>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</si>
  <si>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</si>
  <si>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</si>
  <si>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</si>
  <si>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</si>
  <si>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</si>
  <si>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</si>
  <si>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</si>
  <si>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</si>
  <si>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</si>
  <si>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</si>
  <si>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</si>
  <si>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</si>
  <si>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</si>
  <si>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</si>
  <si>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</si>
  <si>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</si>
  <si>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</si>
  <si>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</si>
  <si>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</si>
  <si>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</si>
  <si>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</si>
  <si>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</si>
  <si>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</si>
  <si>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</si>
  <si>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</si>
  <si>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</si>
  <si>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</si>
  <si>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</si>
  <si>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</si>
  <si>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</si>
  <si>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</si>
  <si>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</si>
  <si>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</si>
  <si>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</si>
  <si>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</si>
  <si>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</si>
  <si>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</si>
  <si>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</si>
  <si>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</si>
  <si>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</si>
  <si>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</si>
  <si>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</si>
  <si>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</si>
  <si>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</si>
  <si>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</si>
  <si>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</si>
  <si>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</si>
  <si>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</si>
  <si>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</si>
  <si>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</si>
  <si>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</si>
  <si>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</si>
  <si>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</si>
  <si>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</si>
  <si>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</si>
  <si>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</si>
  <si>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</si>
  <si>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</si>
  <si>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</si>
  <si>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</si>
  <si>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</si>
  <si>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</si>
  <si>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</si>
  <si>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</si>
  <si>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</si>
  <si>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</si>
  <si>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</si>
  <si>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</si>
  <si>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</si>
  <si>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</si>
  <si>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</si>
  <si>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</si>
  <si>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</si>
  <si>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</si>
  <si>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</si>
  <si>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</si>
  <si>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</si>
  <si>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</si>
  <si>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</si>
  <si>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</si>
  <si>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</si>
  <si>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</si>
  <si>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</si>
  <si>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</si>
  <si>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</si>
  <si>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</si>
  <si>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</si>
  <si>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</si>
  <si>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</si>
  <si>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</si>
  <si>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</si>
  <si>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</si>
  <si>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</si>
  <si>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</si>
  <si>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</si>
  <si>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</si>
  <si>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</si>
  <si>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</si>
  <si>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</si>
  <si>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</si>
  <si>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</si>
  <si>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</si>
  <si>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</si>
  <si>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</si>
  <si>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</si>
  <si>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</si>
  <si>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</si>
  <si>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</si>
  <si>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</si>
  <si>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</si>
  <si>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</si>
  <si>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</si>
  <si>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</si>
  <si>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</si>
  <si>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</si>
  <si>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</si>
  <si>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</si>
  <si>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</si>
  <si>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</si>
  <si>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</si>
  <si>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</si>
  <si>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</si>
  <si>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</si>
  <si>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</si>
  <si>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</si>
  <si>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</si>
  <si>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</si>
  <si>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</si>
  <si>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</si>
  <si>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</si>
  <si>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</si>
  <si>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</si>
  <si>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</si>
  <si>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</si>
  <si>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</si>
  <si>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</si>
  <si>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</si>
  <si>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</si>
  <si>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</si>
  <si>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</si>
  <si>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</si>
  <si>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</si>
  <si>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</si>
  <si>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</si>
  <si>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</si>
  <si>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</si>
  <si>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</si>
  <si>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</si>
  <si>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</si>
  <si>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</si>
  <si>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</si>
  <si>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</si>
  <si>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</si>
  <si>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</si>
  <si>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</si>
  <si>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</si>
  <si>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</si>
  <si>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</si>
  <si>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</si>
  <si>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</si>
  <si>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</si>
  <si>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</si>
  <si>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</si>
  <si>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</si>
  <si>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</si>
  <si>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</si>
  <si>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</si>
  <si>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</si>
  <si>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</si>
  <si>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</si>
  <si>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</si>
  <si>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</si>
  <si>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</si>
  <si>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</si>
  <si>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</si>
  <si>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</si>
  <si>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</si>
  <si>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</si>
  <si>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</si>
  <si>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</si>
  <si>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</si>
  <si>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</si>
  <si>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</si>
  <si>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</si>
  <si>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</si>
  <si>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</si>
  <si>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</si>
  <si>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</si>
  <si>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</si>
  <si>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</si>
  <si>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</si>
  <si>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</si>
  <si>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</si>
  <si>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</si>
  <si>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</si>
  <si>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</si>
  <si>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</si>
  <si>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</si>
  <si>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</si>
  <si>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</si>
  <si>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</si>
  <si>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</si>
  <si>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</si>
  <si>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</si>
  <si>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</si>
  <si>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</si>
  <si>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</si>
  <si>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</si>
  <si>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</si>
  <si>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</si>
  <si>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</si>
  <si>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</si>
  <si>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</si>
  <si>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</si>
  <si>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</si>
  <si>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</si>
  <si>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</si>
  <si>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</si>
  <si>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</si>
  <si>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</si>
  <si>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</si>
  <si>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</si>
  <si>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</si>
  <si>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</si>
  <si>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</si>
  <si>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</si>
  <si>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</si>
  <si>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</si>
  <si>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</si>
  <si>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</si>
  <si>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</si>
  <si>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</si>
  <si>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</si>
  <si>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</si>
  <si>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</si>
  <si>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</si>
  <si>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</si>
  <si>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</si>
  <si>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</si>
  <si>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</si>
  <si>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</si>
  <si>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</si>
  <si>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</si>
  <si>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</si>
  <si>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</si>
  <si>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</si>
  <si>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</si>
  <si>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</si>
  <si>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</si>
  <si>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</si>
  <si>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</si>
  <si>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</si>
  <si>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</si>
  <si>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</si>
  <si>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</si>
  <si>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</si>
  <si>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</si>
  <si>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</si>
  <si>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</si>
  <si>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</si>
  <si>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</si>
  <si>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</si>
  <si>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</si>
  <si>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</si>
  <si>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</si>
  <si>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</si>
  <si>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</si>
  <si>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</si>
  <si>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</si>
  <si>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</si>
  <si>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</si>
  <si>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</si>
  <si>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</si>
  <si>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</si>
  <si>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</si>
  <si>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</si>
  <si>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</si>
  <si>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</si>
  <si>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</si>
  <si>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</si>
  <si>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</si>
  <si>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</si>
  <si>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</si>
  <si>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</si>
  <si>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</si>
  <si>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</si>
  <si>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</si>
  <si>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</si>
  <si>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</si>
  <si>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</si>
  <si>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</si>
  <si>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</si>
  <si>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</si>
  <si>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</si>
  <si>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</si>
  <si>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</si>
  <si>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</si>
  <si>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</si>
  <si>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</si>
  <si>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</si>
  <si>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</si>
  <si>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</si>
  <si>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</si>
  <si>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</si>
  <si>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</si>
  <si>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</si>
  <si>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</si>
  <si>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</si>
  <si>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</si>
  <si>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</si>
  <si>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</si>
  <si>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</si>
  <si>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</si>
  <si>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</si>
  <si>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</si>
  <si>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</si>
  <si>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</si>
  <si>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</si>
  <si>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</si>
  <si>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</si>
  <si>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</si>
  <si>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</si>
  <si>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</si>
  <si>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</si>
  <si>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</si>
  <si>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</si>
  <si>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</si>
  <si>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</si>
  <si>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</si>
  <si>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</si>
  <si>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</si>
  <si>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</si>
  <si>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</si>
  <si>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</si>
  <si>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</si>
  <si>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</si>
  <si>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</si>
  <si>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</si>
  <si>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</si>
  <si>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</si>
  <si>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</si>
  <si>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</si>
  <si>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</si>
  <si>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</si>
  <si>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</si>
  <si>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</si>
  <si>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</si>
  <si>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</si>
  <si>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</si>
  <si>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</si>
  <si>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</si>
  <si>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</si>
  <si>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</si>
  <si>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</si>
  <si>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</si>
  <si>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</si>
  <si>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</si>
  <si>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</si>
  <si>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</si>
  <si>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</si>
  <si>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</si>
  <si>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</si>
  <si>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</si>
  <si>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</si>
  <si>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</si>
  <si>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</si>
  <si>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</si>
  <si>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</si>
  <si>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</si>
  <si>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</si>
  <si>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</si>
  <si>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</si>
  <si>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</si>
  <si>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</si>
  <si>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</si>
  <si>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</si>
  <si>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</si>
  <si>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</si>
  <si>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</si>
  <si>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</si>
  <si>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</si>
  <si>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</si>
  <si>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</si>
  <si>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</si>
  <si>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</si>
  <si>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</si>
  <si>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</si>
  <si>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</si>
  <si>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</si>
  <si>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</si>
  <si>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</si>
  <si>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</si>
  <si>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</si>
  <si>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</si>
  <si>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</si>
  <si>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</si>
  <si>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</si>
  <si>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</si>
  <si>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</si>
  <si>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</si>
  <si>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</si>
  <si>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</si>
  <si>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</si>
  <si>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</si>
  <si>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</si>
  <si>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</si>
  <si>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</si>
  <si>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</si>
  <si>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</si>
  <si>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</si>
  <si>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</si>
  <si>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</si>
  <si>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</si>
  <si>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</si>
  <si>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</si>
  <si>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</si>
  <si>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</si>
  <si>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</si>
  <si>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</si>
  <si>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</si>
  <si>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</si>
  <si>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</si>
  <si>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</si>
  <si>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</si>
  <si>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</si>
  <si>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</si>
  <si>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</si>
  <si>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</si>
  <si>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</si>
  <si>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</si>
  <si>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</si>
  <si>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</si>
  <si>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</si>
  <si>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</si>
  <si>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</si>
  <si>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</si>
  <si>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</si>
  <si>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</si>
  <si>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</si>
  <si>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</si>
  <si>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</si>
  <si>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</si>
  <si>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</si>
  <si>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</si>
  <si>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</si>
  <si>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</si>
  <si>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</si>
  <si>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</si>
  <si>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</si>
  <si>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</si>
  <si>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</si>
  <si>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</si>
  <si>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</si>
  <si>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</si>
  <si>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</si>
  <si>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</si>
  <si>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</si>
  <si>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</si>
  <si>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</si>
  <si>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</si>
  <si>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</si>
  <si>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</si>
  <si>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</si>
  <si>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</si>
  <si>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</si>
  <si>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</si>
  <si>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</si>
  <si>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</si>
  <si>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</si>
  <si>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</si>
  <si>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</si>
  <si>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</si>
  <si>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</si>
  <si>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</si>
  <si>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</si>
  <si>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</si>
  <si>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</si>
  <si>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</si>
  <si>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</si>
  <si>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</si>
  <si>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</si>
  <si>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</si>
  <si>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</si>
  <si>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</si>
  <si>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</si>
  <si>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</si>
  <si>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</si>
  <si>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</si>
  <si>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</si>
  <si>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</si>
  <si>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</si>
  <si>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</si>
  <si>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</si>
  <si>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</si>
  <si>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</si>
  <si>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</si>
  <si>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</si>
  <si>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</si>
  <si>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</si>
  <si>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</si>
  <si>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</si>
  <si>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</si>
  <si>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</si>
  <si>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</si>
  <si>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</si>
  <si>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</si>
  <si>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</si>
  <si>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</si>
  <si>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</si>
  <si>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</si>
  <si>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</si>
  <si>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</si>
  <si>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</si>
  <si>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</si>
  <si>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</si>
  <si>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</si>
  <si>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</si>
  <si>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</si>
  <si>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</si>
  <si>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</si>
  <si>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</si>
  <si>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</si>
  <si>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</si>
  <si>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</si>
  <si>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</si>
  <si>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</si>
  <si>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</si>
  <si>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</si>
  <si>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</si>
  <si>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</si>
  <si>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</si>
  <si>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</si>
  <si>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</si>
  <si>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</si>
  <si>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</si>
  <si>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</si>
  <si>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</si>
  <si>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</si>
  <si>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</si>
  <si>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</si>
  <si>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</si>
  <si>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</si>
  <si>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</si>
  <si>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</si>
  <si>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</si>
  <si>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</si>
  <si>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</si>
  <si>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</si>
  <si>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</si>
  <si>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</si>
  <si>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</si>
  <si>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</si>
  <si>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</si>
  <si>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</si>
  <si>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</si>
  <si>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</si>
  <si>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</si>
  <si>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</si>
  <si>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</si>
  <si>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</si>
  <si>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</si>
  <si>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</si>
  <si>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</si>
  <si>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</si>
  <si>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</si>
  <si>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</si>
  <si>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</si>
  <si>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</si>
  <si>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</si>
  <si>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</si>
  <si>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</si>
  <si>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</si>
  <si>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</si>
  <si>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</si>
  <si>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</si>
  <si>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</si>
  <si>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</si>
  <si>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</si>
  <si>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</si>
  <si>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</si>
  <si>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</si>
  <si>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</si>
  <si>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</si>
  <si>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</si>
  <si>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</si>
  <si>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</si>
  <si>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</si>
  <si>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</si>
  <si>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</si>
  <si>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</si>
  <si>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</si>
  <si>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</si>
  <si>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</si>
  <si>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</si>
  <si>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</si>
  <si>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</si>
  <si>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</si>
  <si>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</si>
  <si>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</si>
  <si>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</si>
  <si>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</si>
  <si>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</si>
  <si>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</si>
  <si>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</si>
  <si>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</si>
  <si>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</si>
  <si>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</si>
  <si>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</si>
  <si>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</si>
  <si>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</si>
  <si>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</si>
  <si>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</si>
  <si>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</si>
  <si>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</si>
  <si>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</si>
  <si>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</si>
  <si>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</si>
  <si>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</si>
  <si>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</si>
  <si>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</si>
  <si>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</si>
  <si>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</si>
  <si>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</si>
  <si>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</si>
  <si>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</si>
  <si>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</si>
  <si>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</si>
  <si>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</si>
  <si>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</si>
  <si>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</si>
  <si>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</si>
  <si>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</si>
  <si>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</si>
  <si>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</si>
  <si>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</si>
  <si>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</si>
  <si>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</si>
  <si>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</si>
  <si>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</si>
  <si>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</si>
  <si>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</si>
  <si>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</si>
  <si>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</si>
  <si>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</si>
  <si>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</si>
  <si>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</si>
  <si>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</si>
  <si>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</si>
  <si>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</si>
  <si>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</si>
  <si>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</si>
  <si>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</si>
  <si>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</si>
  <si>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</si>
  <si>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</si>
  <si>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</si>
  <si>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</si>
  <si>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</si>
  <si>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</si>
  <si>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</si>
  <si>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</si>
  <si>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</si>
  <si>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</si>
  <si>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</si>
  <si>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</si>
  <si>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</si>
  <si>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</si>
  <si>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</si>
  <si>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</si>
  <si>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</si>
  <si>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</si>
  <si>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</si>
  <si>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</si>
  <si>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</si>
  <si>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</si>
  <si>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</si>
  <si>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</si>
  <si>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</si>
  <si>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</si>
  <si>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</si>
  <si>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</si>
  <si>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</si>
  <si>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</si>
  <si>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</si>
  <si>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</si>
  <si>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</si>
  <si>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</si>
  <si>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</si>
  <si>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</si>
  <si>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</si>
  <si>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</si>
  <si>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</si>
  <si>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</si>
  <si>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</si>
  <si>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</si>
  <si>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</si>
  <si>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</si>
  <si>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</si>
  <si>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</si>
  <si>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</si>
  <si>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</si>
  <si>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</si>
  <si>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</si>
  <si>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</si>
  <si>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</si>
  <si>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</si>
  <si>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</si>
  <si>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</si>
  <si>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</si>
  <si>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</si>
  <si>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</si>
  <si>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</si>
  <si>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</si>
  <si>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</si>
  <si>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</si>
  <si>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</si>
  <si>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</si>
  <si>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</si>
  <si>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</si>
  <si>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</si>
  <si>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</si>
  <si>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</si>
  <si>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</si>
  <si>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</si>
  <si>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</si>
  <si>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</si>
  <si>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</si>
  <si>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</si>
  <si>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</si>
  <si>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</si>
  <si>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</si>
  <si>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</si>
  <si>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</si>
  <si>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</si>
  <si>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</si>
  <si>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</si>
  <si>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</si>
  <si>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</si>
  <si>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</si>
  <si>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</si>
  <si>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</si>
  <si>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</si>
  <si>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</si>
  <si>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</si>
  <si>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</si>
  <si>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</si>
  <si>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</si>
  <si>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</si>
  <si>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</si>
  <si>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</si>
  <si>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</si>
  <si>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</si>
  <si>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</si>
  <si>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</si>
  <si>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</si>
  <si>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</si>
  <si>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</si>
  <si>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</si>
  <si>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</si>
  <si>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</si>
  <si>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</si>
  <si>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</si>
  <si>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</si>
  <si>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</si>
  <si>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</si>
  <si>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</si>
  <si>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</si>
  <si>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</si>
  <si>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</si>
  <si>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</si>
  <si>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</si>
  <si>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</si>
  <si>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</si>
  <si>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</si>
  <si>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</si>
  <si>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</si>
  <si>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</si>
  <si>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</si>
  <si>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</si>
  <si>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</si>
  <si>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</si>
  <si>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</si>
  <si>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</si>
  <si>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</si>
  <si>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</si>
  <si>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</si>
  <si>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</si>
  <si>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</si>
  <si>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</si>
  <si>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</si>
  <si>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</si>
  <si>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</si>
  <si>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</si>
  <si>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</si>
  <si>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</si>
  <si>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</si>
  <si>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</si>
  <si>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</si>
  <si>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</si>
  <si>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</si>
  <si>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</si>
  <si>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</si>
  <si>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</si>
  <si>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</si>
  <si>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</si>
  <si>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</si>
  <si>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</si>
  <si>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</si>
  <si>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</si>
  <si>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</si>
  <si>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</si>
  <si>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</si>
  <si>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</si>
  <si>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</si>
  <si>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</si>
  <si>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</si>
  <si>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</si>
  <si>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</si>
  <si>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</si>
  <si>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</si>
  <si>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</si>
  <si>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</si>
  <si>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</si>
  <si>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</si>
  <si>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</si>
  <si>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</si>
  <si>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</si>
  <si>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</si>
  <si>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</si>
  <si>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</si>
  <si>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</si>
  <si>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</si>
  <si>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</si>
  <si>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</si>
  <si>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</si>
  <si>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</si>
  <si>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</si>
  <si>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</si>
  <si>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</si>
  <si>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</si>
  <si>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</si>
  <si>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</si>
  <si>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</si>
  <si>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</si>
  <si>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</si>
  <si>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</si>
  <si>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</si>
  <si>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</si>
  <si>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</si>
  <si>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</si>
  <si>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</si>
  <si>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</si>
  <si>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</si>
  <si>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</si>
  <si>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</si>
  <si>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</si>
  <si>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</si>
  <si>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</si>
  <si>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</si>
  <si>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</si>
  <si>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</si>
  <si>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</si>
  <si>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</si>
  <si>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</si>
  <si>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</si>
  <si>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</si>
  <si>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</si>
  <si>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</si>
  <si>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</si>
  <si>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</si>
  <si>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</si>
  <si>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</si>
  <si>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</si>
  <si>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</si>
  <si>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</si>
  <si>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</si>
  <si>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</si>
  <si>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</si>
  <si>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</si>
  <si>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</si>
  <si>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</si>
  <si>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</si>
  <si>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</si>
  <si>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</si>
  <si>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</si>
  <si>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</si>
  <si>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</si>
  <si>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</si>
  <si>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</si>
  <si>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</si>
  <si>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</si>
  <si>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</si>
  <si>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</si>
  <si>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</si>
  <si>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</si>
  <si>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</si>
  <si>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</si>
  <si>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</si>
  <si>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</si>
  <si>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</si>
  <si>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</si>
  <si>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</si>
  <si>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</si>
  <si>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</si>
  <si>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</si>
  <si>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</si>
  <si>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</si>
  <si>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</si>
  <si>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</si>
  <si>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</si>
  <si>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</si>
  <si>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</si>
  <si>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</si>
  <si>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</si>
  <si>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</si>
  <si>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</si>
  <si>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</si>
  <si>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</si>
  <si>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</si>
  <si>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</si>
  <si>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</si>
  <si>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</si>
  <si>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</si>
  <si>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</si>
  <si>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</si>
  <si>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</si>
  <si>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</si>
  <si>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</si>
  <si>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</si>
  <si>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</si>
  <si>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</si>
  <si>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</si>
  <si>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</si>
  <si>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</si>
  <si>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</si>
  <si>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</si>
  <si>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</si>
  <si>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</si>
  <si>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</si>
  <si>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</si>
  <si>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</si>
  <si>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</si>
  <si>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</si>
  <si>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</si>
  <si>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</si>
  <si>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</si>
  <si>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</si>
  <si>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</si>
  <si>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</si>
  <si>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</si>
  <si>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</si>
  <si>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</si>
  <si>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</si>
  <si>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</si>
  <si>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</si>
  <si>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</si>
  <si>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</si>
  <si>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</si>
  <si>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</si>
  <si>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</si>
  <si>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</si>
  <si>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</si>
  <si>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</si>
  <si>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</si>
  <si>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</si>
  <si>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</si>
  <si>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</si>
  <si>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</si>
  <si>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</si>
  <si>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</si>
  <si>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</si>
  <si>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</si>
  <si>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</si>
  <si>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</si>
  <si>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</si>
  <si>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</si>
  <si>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</si>
  <si>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</si>
  <si>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</si>
  <si>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</si>
  <si>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</si>
  <si>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</si>
  <si>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</si>
  <si>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</si>
  <si>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</si>
  <si>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</si>
  <si>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</si>
  <si>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</si>
  <si>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</si>
  <si>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</si>
  <si>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</si>
  <si>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</si>
  <si>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</si>
  <si>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</si>
  <si>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</si>
  <si>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</si>
  <si>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</si>
  <si>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</si>
  <si>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</si>
  <si>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</si>
  <si>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</si>
  <si>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</si>
  <si>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</si>
  <si>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</si>
  <si>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</si>
  <si>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</si>
  <si>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</si>
  <si>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</si>
  <si>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</si>
  <si>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</si>
  <si>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</si>
  <si>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</si>
  <si>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</si>
  <si>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</si>
  <si>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</si>
  <si>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</si>
  <si>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</si>
  <si>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</si>
  <si>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</si>
  <si>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</si>
  <si>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</si>
  <si>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</si>
  <si>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</si>
  <si>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</si>
  <si>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</si>
  <si>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</si>
  <si>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</si>
  <si>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</si>
  <si>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</si>
  <si>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</si>
  <si>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</si>
  <si>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</si>
  <si>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</si>
  <si>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</si>
  <si>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</si>
  <si>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</si>
  <si>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</si>
  <si>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</si>
  <si>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</si>
  <si>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</si>
  <si>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</si>
  <si>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</si>
  <si>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</si>
  <si>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</si>
  <si>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</si>
  <si>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</si>
  <si>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</si>
  <si>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</si>
  <si>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</si>
  <si>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</si>
  <si>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</si>
  <si>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</si>
  <si>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</si>
  <si>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</si>
  <si>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</si>
  <si>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</si>
  <si>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</si>
  <si>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</si>
  <si>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</si>
  <si>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</si>
  <si>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</si>
  <si>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</si>
  <si>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</si>
  <si>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</si>
  <si>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</si>
  <si>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</si>
  <si>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</si>
  <si>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</si>
  <si>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</si>
  <si>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</si>
  <si>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</si>
  <si>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</si>
  <si>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</si>
  <si>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</si>
  <si>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</si>
  <si>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</si>
  <si>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</si>
  <si>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</si>
  <si>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</si>
  <si>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</si>
  <si>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</si>
  <si>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</si>
  <si>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</si>
  <si>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</si>
  <si>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</si>
  <si>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</si>
  <si>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</si>
  <si>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</si>
  <si>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</si>
  <si>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</si>
  <si>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</si>
  <si>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</si>
  <si>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</si>
  <si>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</si>
  <si>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</si>
  <si>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</si>
  <si>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</si>
  <si>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</si>
  <si>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</si>
  <si>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</si>
  <si>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</si>
  <si>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</si>
  <si>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</si>
  <si>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</si>
  <si>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</si>
  <si>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</si>
  <si>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</si>
  <si>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</si>
  <si>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</si>
  <si>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</si>
  <si>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</si>
  <si>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</si>
  <si>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</si>
  <si>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</si>
  <si>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</si>
  <si>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</si>
  <si>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</si>
  <si>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</si>
  <si>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</si>
  <si>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</si>
  <si>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</si>
  <si>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</si>
  <si>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</si>
  <si>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</si>
  <si>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</si>
  <si>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</si>
  <si>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</si>
  <si>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</si>
  <si>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</si>
  <si>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</si>
  <si>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</si>
  <si>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</si>
  <si>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</si>
  <si>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</si>
  <si>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</si>
  <si>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</si>
  <si>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</si>
  <si>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</si>
  <si>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</si>
  <si>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</si>
  <si>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</si>
  <si>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</si>
  <si>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</si>
  <si>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</si>
  <si>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</si>
  <si>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</si>
  <si>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</si>
  <si>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</si>
  <si>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</si>
  <si>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</si>
  <si>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</si>
  <si>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</si>
  <si>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</si>
  <si>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</si>
  <si>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</si>
  <si>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</si>
  <si>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</si>
  <si>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</si>
  <si>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</si>
  <si>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</si>
  <si>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</si>
  <si>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</si>
  <si>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</si>
  <si>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</si>
  <si>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</si>
  <si>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</si>
  <si>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</si>
  <si>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</si>
  <si>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</si>
  <si>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</si>
  <si>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</si>
  <si>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</si>
  <si>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</si>
  <si>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</si>
  <si>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</si>
  <si>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</si>
  <si>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</si>
  <si>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</si>
  <si>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</si>
  <si>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</si>
  <si>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</si>
  <si>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</si>
  <si>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</si>
  <si>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</si>
  <si>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</si>
  <si>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</si>
  <si>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</si>
  <si>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</si>
  <si>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</si>
  <si>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</si>
  <si>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</si>
  <si>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</si>
  <si>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</si>
  <si>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</si>
  <si>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</si>
  <si>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</si>
  <si>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</si>
  <si>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</si>
  <si>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</si>
  <si>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</si>
  <si>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</si>
  <si>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</si>
  <si>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</si>
  <si>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</si>
  <si>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</si>
  <si>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</si>
  <si>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</si>
  <si>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</si>
  <si>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</si>
  <si>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</si>
  <si>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</si>
  <si>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</si>
  <si>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</si>
  <si>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</si>
  <si>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</si>
  <si>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</si>
  <si>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</si>
  <si>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</si>
  <si>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</si>
  <si>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</si>
  <si>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</si>
  <si>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</si>
  <si>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</si>
  <si>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</si>
  <si>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</si>
  <si>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</si>
  <si>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</si>
  <si>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</si>
  <si>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</si>
  <si>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</si>
  <si>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</si>
  <si>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</si>
  <si>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</si>
  <si>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</si>
  <si>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</si>
  <si>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</si>
  <si>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</si>
  <si>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</si>
  <si>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</si>
  <si>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</si>
  <si>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</si>
  <si>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</si>
  <si>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</si>
  <si>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</si>
  <si>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</si>
  <si>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</si>
  <si>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</si>
  <si>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</si>
  <si>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</si>
  <si>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</si>
  <si>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</si>
  <si>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</si>
  <si>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</si>
  <si>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</si>
  <si>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</si>
  <si>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</si>
  <si>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</si>
  <si>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</si>
  <si>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</si>
  <si>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</si>
  <si>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</si>
  <si>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</si>
  <si>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</si>
  <si>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</si>
  <si>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</si>
  <si>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</si>
  <si>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</si>
  <si>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</si>
  <si>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</si>
  <si>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</si>
  <si>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</si>
  <si>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</si>
  <si>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</si>
  <si>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</si>
  <si>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</si>
  <si>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</si>
  <si>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</si>
  <si>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</si>
  <si>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</si>
  <si>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</si>
  <si>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</si>
  <si>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</si>
  <si>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</si>
  <si>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</si>
  <si>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</si>
  <si>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</si>
  <si>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</si>
  <si>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</si>
  <si>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</si>
  <si>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</si>
  <si>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</si>
  <si>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</si>
  <si>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</si>
  <si>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</si>
  <si>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</si>
  <si>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</si>
  <si>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</si>
  <si>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</si>
  <si>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</si>
  <si>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</si>
  <si>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</si>
  <si>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</si>
  <si>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</si>
  <si>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</si>
  <si>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</si>
  <si>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</si>
  <si>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</si>
  <si>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</si>
  <si>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</si>
  <si>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</si>
  <si>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</si>
  <si>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</si>
  <si>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</si>
  <si>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</si>
  <si>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</si>
  <si>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</si>
  <si>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</si>
  <si>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</si>
  <si>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</si>
  <si>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</si>
  <si>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</si>
  <si>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</si>
  <si>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</si>
  <si>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</si>
  <si>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</si>
  <si>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</si>
  <si>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</si>
  <si>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</si>
  <si>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</si>
  <si>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</si>
  <si>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</si>
  <si>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</si>
  <si>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</si>
  <si>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</si>
  <si>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</si>
  <si>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</si>
  <si>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</si>
  <si>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</si>
  <si>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</si>
  <si>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</si>
  <si>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</si>
  <si>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</si>
  <si>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</si>
  <si>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</si>
  <si>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</si>
  <si>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</si>
  <si>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</si>
  <si>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</si>
  <si>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</si>
  <si>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</si>
  <si>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</si>
  <si>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</si>
  <si>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</si>
  <si>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</si>
  <si>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</si>
  <si>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</si>
  <si>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</si>
  <si>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</si>
  <si>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</si>
  <si>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</si>
  <si>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</si>
  <si>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</si>
  <si>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</si>
  <si>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</si>
  <si>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</si>
  <si>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</si>
  <si>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</si>
  <si>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</si>
  <si>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</si>
  <si>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</si>
  <si>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</si>
  <si>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</si>
  <si>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</si>
  <si>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</si>
  <si>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</si>
  <si>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</si>
  <si>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</si>
  <si>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</si>
  <si>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</si>
  <si>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</si>
  <si>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</si>
  <si>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</si>
  <si>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</si>
  <si>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</si>
  <si>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</si>
  <si>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</si>
  <si>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</si>
  <si>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</si>
  <si>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</si>
  <si>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</si>
  <si>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</si>
  <si>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</si>
  <si>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</si>
  <si>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</si>
  <si>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</si>
  <si>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</si>
  <si>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</si>
  <si>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</si>
  <si>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</si>
  <si>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</si>
  <si>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</si>
  <si>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</si>
  <si>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</si>
  <si>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</si>
  <si>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</si>
  <si>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</si>
  <si>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</si>
  <si>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</si>
  <si>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</si>
  <si>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</si>
  <si>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</si>
  <si>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</si>
  <si>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</si>
  <si>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</si>
  <si>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</si>
  <si>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</si>
  <si>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</si>
  <si>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</si>
  <si>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</si>
  <si>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</si>
  <si>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</si>
  <si>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</si>
  <si>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</si>
  <si>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</si>
  <si>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</si>
  <si>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</si>
  <si>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</si>
  <si>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</si>
  <si>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</si>
  <si>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</si>
  <si>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</si>
  <si>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</si>
  <si>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</si>
  <si>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</si>
  <si>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</si>
  <si>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</si>
  <si>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</si>
  <si>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</si>
  <si>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</si>
  <si>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</si>
  <si>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</si>
  <si>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</si>
  <si>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</si>
  <si>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</si>
  <si>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</si>
  <si>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</si>
  <si>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</si>
  <si>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</si>
  <si>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</si>
  <si>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</si>
  <si>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</si>
  <si>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</si>
  <si>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</si>
  <si>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</si>
  <si>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</si>
  <si>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</si>
  <si>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</si>
  <si>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</si>
  <si>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</si>
  <si>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</si>
  <si>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</si>
  <si>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</si>
  <si>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</si>
  <si>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</si>
  <si>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</si>
  <si>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</si>
  <si>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</si>
  <si>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</si>
  <si>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</si>
  <si>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</si>
  <si>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</si>
  <si>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</si>
  <si>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</si>
  <si>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</si>
  <si>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</si>
  <si>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</si>
  <si>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</si>
  <si>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</si>
  <si>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</si>
  <si>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</si>
  <si>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</si>
  <si>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</si>
  <si>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</si>
  <si>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</si>
  <si>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</si>
  <si>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</si>
  <si>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</si>
  <si>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</si>
  <si>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</si>
  <si>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</si>
  <si>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</si>
  <si>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</si>
  <si>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</si>
  <si>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</si>
  <si>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</si>
  <si>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</si>
  <si>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</si>
  <si>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</si>
  <si>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</si>
  <si>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</si>
  <si>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</si>
  <si>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</si>
  <si>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</si>
  <si>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</si>
  <si>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</si>
  <si>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</si>
  <si>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</si>
  <si>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</si>
  <si>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</si>
  <si>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</si>
  <si>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</si>
  <si>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</si>
  <si>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</si>
  <si>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</si>
  <si>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</si>
  <si>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</si>
  <si>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</si>
  <si>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</si>
  <si>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</si>
  <si>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</si>
  <si>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</si>
  <si>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</si>
  <si>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</si>
  <si>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</si>
  <si>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</si>
  <si>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</si>
  <si>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</si>
  <si>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</si>
  <si>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</si>
  <si>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</si>
  <si>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</si>
  <si>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</si>
  <si>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</si>
  <si>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</si>
  <si>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</si>
  <si>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</si>
  <si>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</si>
  <si>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</si>
  <si>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</si>
  <si>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</si>
  <si>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</si>
  <si>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</si>
  <si>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</si>
  <si>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</si>
  <si>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</si>
  <si>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</si>
  <si>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</si>
  <si>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</si>
  <si>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</si>
  <si>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</si>
  <si>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</si>
  <si>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</si>
  <si>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</si>
  <si>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</si>
  <si>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</si>
  <si>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</si>
  <si>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</si>
  <si>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</si>
  <si>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</si>
  <si>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</si>
  <si>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</si>
  <si>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</si>
  <si>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</si>
  <si>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</si>
  <si>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</si>
  <si>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</si>
  <si>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</si>
  <si>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</si>
  <si>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</si>
  <si>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</si>
  <si>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</si>
  <si>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</si>
  <si>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</si>
  <si>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</si>
  <si>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</si>
  <si>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</si>
  <si>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</si>
  <si>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</si>
  <si>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</si>
  <si>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</si>
  <si>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</si>
  <si>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</si>
  <si>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</si>
  <si>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</si>
  <si>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</si>
  <si>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</si>
  <si>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</si>
  <si>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</si>
  <si>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</si>
  <si>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</si>
  <si>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</si>
  <si>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</si>
  <si>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</si>
  <si>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</si>
  <si>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</si>
  <si>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</si>
  <si>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</si>
  <si>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</si>
  <si>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</si>
  <si>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</si>
  <si>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</si>
  <si>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</si>
  <si>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</si>
  <si>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</si>
  <si>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</si>
  <si>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</si>
  <si>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</si>
  <si>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</si>
  <si>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</si>
  <si>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</si>
  <si>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</si>
  <si>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</si>
  <si>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</si>
  <si>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</si>
  <si>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</si>
  <si>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</si>
  <si>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</si>
  <si>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</si>
  <si>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</si>
  <si>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</si>
  <si>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</si>
  <si>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</si>
  <si>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</si>
  <si>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</si>
  <si>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</si>
  <si>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</si>
  <si>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</si>
  <si>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</si>
  <si>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</si>
  <si>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</si>
  <si>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</si>
  <si>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</si>
  <si>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</si>
  <si>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</si>
  <si>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</si>
  <si>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</si>
  <si>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</si>
  <si>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</si>
  <si>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</si>
  <si>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</si>
  <si>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</si>
  <si>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</si>
  <si>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</si>
  <si>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</si>
  <si>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</si>
  <si>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</si>
  <si>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</si>
  <si>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</si>
  <si>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</si>
  <si>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</si>
  <si>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</si>
  <si>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</si>
  <si>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</si>
  <si>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</si>
  <si>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</si>
  <si>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</si>
  <si>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</si>
  <si>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</si>
  <si>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</si>
  <si>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</si>
  <si>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</si>
  <si>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</si>
  <si>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</si>
  <si>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</si>
  <si>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</si>
  <si>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</si>
  <si>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</si>
  <si>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</si>
  <si>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</si>
  <si>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</si>
  <si>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</si>
  <si>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</si>
  <si>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</si>
  <si>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</si>
  <si>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</si>
  <si>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</si>
  <si>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</si>
  <si>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</si>
  <si>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</si>
  <si>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</si>
  <si>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</si>
  <si>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</si>
  <si>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</si>
  <si>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</si>
  <si>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</si>
  <si>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</si>
  <si>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</si>
  <si>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</si>
  <si>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</si>
  <si>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</si>
  <si>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</si>
  <si>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</si>
  <si>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</si>
  <si>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</si>
  <si>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</si>
  <si>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</si>
  <si>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</si>
  <si>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</si>
  <si>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</si>
  <si>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</si>
  <si>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</si>
  <si>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</si>
  <si>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</si>
  <si>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</si>
  <si>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</si>
  <si>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</si>
  <si>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</si>
  <si>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</si>
  <si>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</si>
  <si>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</si>
  <si>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</si>
  <si>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</si>
  <si>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</si>
  <si>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</si>
  <si>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</si>
  <si>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</si>
  <si>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</si>
  <si>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</si>
  <si>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</si>
  <si>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</si>
  <si>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</si>
  <si>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</si>
  <si>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</si>
  <si>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</si>
  <si>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</si>
  <si>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</si>
  <si>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</si>
  <si>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</si>
  <si>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</si>
  <si>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</si>
  <si>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</si>
  <si>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</si>
  <si>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</si>
  <si>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</si>
  <si>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</si>
  <si>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</si>
  <si>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</si>
  <si>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</si>
  <si>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</si>
  <si>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</si>
  <si>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</si>
  <si>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</si>
  <si>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</si>
  <si>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</si>
  <si>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</si>
  <si>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</si>
  <si>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</si>
  <si>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</si>
  <si>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</si>
  <si>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</si>
  <si>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</si>
  <si>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</si>
  <si>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</si>
  <si>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</si>
  <si>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</si>
  <si>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</si>
  <si>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</si>
  <si>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</si>
  <si>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</si>
  <si>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</si>
  <si>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</si>
  <si>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</si>
  <si>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</si>
  <si>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</si>
  <si>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</si>
  <si>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</si>
  <si>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</si>
  <si>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</si>
  <si>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</si>
  <si>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</si>
  <si>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</si>
  <si>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</si>
  <si>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</si>
  <si>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</si>
  <si>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</si>
  <si>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</si>
  <si>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</si>
  <si>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</si>
  <si>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</si>
  <si>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</si>
  <si>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</si>
  <si>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</si>
  <si>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</si>
  <si>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</si>
  <si>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</si>
  <si>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</si>
  <si>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</si>
  <si>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</si>
  <si>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</si>
  <si>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</si>
  <si>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</si>
  <si>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</si>
  <si>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</si>
  <si>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</si>
  <si>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</si>
  <si>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</si>
  <si>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</si>
  <si>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</si>
  <si>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</si>
  <si>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</si>
  <si>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</si>
  <si>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</si>
  <si>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</si>
  <si>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</si>
  <si>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</si>
  <si>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</si>
  <si>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</si>
  <si>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</si>
  <si>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</si>
  <si>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</si>
  <si>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</si>
  <si>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</si>
  <si>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</si>
  <si>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</si>
  <si>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</si>
  <si>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</si>
  <si>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</si>
  <si>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</si>
  <si>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</si>
  <si>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</si>
  <si>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</si>
  <si>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</si>
  <si>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</si>
  <si>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</si>
  <si>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</si>
  <si>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</si>
  <si>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</si>
  <si>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</si>
  <si>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</si>
  <si>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</si>
  <si>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</si>
  <si>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</si>
  <si>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</si>
  <si>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</si>
  <si>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</si>
  <si>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</si>
  <si>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</si>
  <si>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</si>
  <si>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</si>
  <si>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</si>
  <si>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</si>
  <si>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</si>
  <si>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</si>
  <si>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</si>
  <si>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</si>
  <si>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</si>
  <si>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</si>
  <si>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</si>
  <si>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</si>
  <si>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</si>
  <si>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</si>
  <si>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</si>
  <si>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</si>
  <si>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</si>
  <si>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</si>
  <si>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</si>
  <si>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</si>
  <si>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</si>
  <si>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</si>
  <si>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</si>
  <si>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</si>
  <si>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</si>
  <si>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</si>
  <si>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</si>
  <si>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</si>
  <si>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</si>
  <si>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</si>
  <si>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</si>
  <si>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</si>
  <si>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</si>
  <si>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</si>
  <si>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</si>
  <si>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</si>
  <si>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</si>
  <si>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</si>
  <si>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</si>
  <si>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</si>
  <si>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</si>
  <si>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</si>
  <si>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</si>
  <si>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</si>
  <si>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</si>
  <si>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</si>
  <si>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</si>
  <si>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</si>
  <si>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</si>
  <si>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</si>
  <si>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</si>
  <si>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</si>
  <si>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</si>
  <si>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</si>
  <si>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</si>
  <si>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</si>
  <si>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</si>
  <si>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</si>
  <si>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</si>
  <si>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</si>
  <si>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</si>
  <si>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</si>
  <si>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</si>
  <si>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</si>
  <si>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</si>
  <si>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</si>
  <si>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</si>
  <si>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</si>
  <si>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</si>
  <si>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</si>
  <si>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</si>
  <si>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</si>
  <si>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</si>
  <si>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</si>
  <si>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</si>
  <si>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</si>
  <si>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</si>
  <si>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</si>
  <si>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</si>
  <si>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</si>
  <si>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</si>
  <si>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</si>
  <si>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</si>
  <si>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</si>
  <si>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</si>
  <si>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</si>
  <si>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</si>
  <si>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</si>
  <si>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</si>
  <si>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</si>
  <si>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</si>
  <si>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</si>
  <si>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</si>
  <si>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</si>
  <si>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</si>
  <si>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</si>
  <si>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</si>
  <si>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</si>
  <si>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</si>
  <si>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</si>
  <si>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</si>
  <si>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</si>
  <si>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</si>
  <si>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</si>
  <si>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</si>
  <si>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</si>
  <si>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</si>
  <si>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</si>
  <si>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</si>
  <si>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</si>
  <si>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</si>
  <si>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</si>
  <si>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</si>
  <si>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</si>
  <si>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</si>
  <si>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</si>
  <si>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</si>
  <si>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</si>
  <si>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</si>
  <si>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</si>
  <si>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</si>
  <si>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</si>
  <si>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</si>
  <si>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</si>
  <si>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</si>
  <si>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</si>
  <si>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</si>
  <si>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</si>
  <si>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</si>
  <si>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</si>
  <si>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</si>
  <si>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</si>
  <si>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</si>
  <si>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</si>
  <si>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</si>
  <si>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</si>
  <si>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</si>
  <si>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</si>
  <si>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</si>
  <si>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</si>
  <si>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</si>
  <si>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</si>
  <si>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</si>
  <si>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</si>
  <si>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</si>
  <si>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</si>
  <si>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</si>
  <si>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</si>
  <si>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</si>
  <si>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</si>
  <si>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</si>
  <si>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</si>
  <si>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</si>
  <si>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</si>
  <si>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</si>
  <si>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</si>
  <si>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</si>
  <si>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</si>
  <si>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</si>
  <si>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</si>
  <si>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</si>
  <si>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</si>
  <si>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</si>
  <si>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</si>
  <si>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</si>
  <si>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</si>
  <si>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</si>
  <si>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</si>
  <si>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</si>
  <si>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</si>
  <si>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</si>
  <si>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</si>
  <si>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</si>
  <si>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</si>
  <si>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</si>
  <si>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</si>
  <si>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</si>
  <si>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</si>
  <si>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</si>
  <si>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</si>
  <si>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</si>
  <si>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</si>
  <si>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</si>
  <si>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</si>
  <si>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</si>
  <si>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</si>
  <si>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</si>
  <si>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</si>
  <si>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</si>
  <si>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</si>
  <si>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</si>
  <si>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</si>
  <si>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</si>
  <si>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</si>
  <si>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</si>
  <si>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</si>
  <si>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</si>
  <si>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</si>
  <si>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</si>
  <si>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</si>
  <si>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</si>
  <si>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</si>
  <si>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</si>
  <si>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</si>
  <si>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</si>
  <si>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</si>
  <si>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</si>
  <si>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</si>
  <si>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</si>
  <si>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</si>
  <si>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</si>
  <si>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</si>
  <si>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</si>
  <si>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</si>
  <si>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</si>
  <si>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</si>
  <si>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</si>
  <si>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</si>
  <si>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</si>
  <si>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</si>
  <si>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</si>
  <si>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</si>
  <si>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</si>
  <si>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</si>
  <si>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</si>
  <si>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</si>
  <si>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</si>
  <si>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</si>
  <si>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</si>
  <si>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</si>
  <si>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</si>
  <si>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</si>
  <si>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</si>
  <si>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</si>
  <si>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</si>
  <si>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</si>
  <si>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</si>
  <si>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</si>
  <si>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</si>
  <si>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</si>
  <si>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</si>
  <si>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</si>
  <si>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</si>
  <si>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</si>
  <si>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</si>
  <si>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</si>
  <si>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</si>
  <si>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</si>
  <si>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</si>
  <si>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</si>
  <si>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</si>
  <si>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</si>
  <si>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</si>
  <si>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</si>
  <si>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</si>
  <si>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</si>
  <si>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</si>
  <si>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</si>
  <si>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</si>
  <si>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</si>
  <si>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</si>
  <si>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</si>
  <si>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</si>
  <si>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</si>
  <si>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</si>
  <si>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</si>
  <si>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</si>
  <si>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</si>
  <si>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</si>
  <si>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</si>
  <si>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</si>
  <si>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</si>
  <si>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</si>
  <si>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</si>
  <si>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</si>
  <si>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</si>
  <si>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</si>
  <si>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</si>
  <si>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</si>
  <si>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</si>
  <si>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</si>
  <si>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</si>
  <si>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</si>
  <si>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</si>
  <si>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</si>
  <si>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</si>
  <si>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</si>
  <si>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</si>
  <si>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</si>
  <si>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</si>
  <si>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</si>
  <si>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</si>
  <si>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</si>
  <si>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</si>
  <si>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</si>
  <si>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</si>
  <si>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</si>
  <si>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</si>
  <si>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</si>
  <si>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</si>
  <si>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</si>
  <si>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</si>
  <si>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</si>
  <si>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</si>
  <si>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</si>
  <si>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</si>
  <si>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</si>
  <si>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</si>
  <si>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</si>
  <si>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</si>
  <si>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</si>
  <si>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</si>
  <si>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</si>
  <si>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</si>
  <si>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</si>
  <si>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</si>
  <si>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</si>
  <si>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</si>
  <si>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</si>
  <si>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</si>
  <si>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</si>
  <si>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</si>
  <si>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</si>
  <si>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</si>
  <si>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</si>
  <si>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</si>
  <si>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</si>
  <si>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</si>
  <si>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</si>
  <si>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</si>
  <si>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</si>
  <si>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</si>
  <si>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</si>
  <si>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</si>
  <si>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</si>
  <si>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</si>
  <si>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</si>
  <si>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</si>
  <si>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</si>
  <si>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</si>
  <si>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</si>
  <si>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</si>
  <si>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</si>
  <si>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</si>
  <si>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</si>
  <si>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</si>
  <si>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</si>
  <si>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</si>
  <si>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</si>
  <si>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</si>
  <si>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</si>
  <si>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</si>
  <si>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</si>
  <si>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</si>
  <si>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</si>
  <si>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</si>
  <si>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</si>
  <si>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</si>
  <si>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</si>
  <si>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</si>
  <si>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</si>
  <si>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</si>
  <si>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</si>
  <si>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</si>
  <si>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</si>
  <si>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</si>
  <si>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</si>
  <si>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</si>
  <si>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</si>
  <si>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</si>
  <si>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</si>
  <si>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</si>
  <si>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</si>
  <si>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</si>
  <si>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</si>
  <si>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</si>
  <si>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</si>
  <si>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</si>
  <si>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</si>
  <si>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</si>
  <si>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</si>
  <si>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</si>
  <si>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</si>
  <si>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</si>
  <si>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</si>
  <si>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</si>
  <si>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</si>
  <si>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</si>
  <si>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</si>
  <si>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</si>
  <si>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</si>
  <si>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</si>
  <si>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</si>
  <si>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</si>
  <si>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</si>
  <si>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</si>
  <si>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</si>
  <si>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</si>
  <si>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</si>
  <si>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</si>
  <si>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</si>
  <si>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</si>
  <si>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</si>
  <si>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</si>
  <si>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</si>
  <si>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</si>
  <si>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</si>
  <si>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</si>
  <si>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</si>
  <si>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</si>
  <si>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</si>
  <si>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</si>
  <si>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</si>
  <si>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</si>
  <si>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</si>
  <si>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</si>
  <si>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</si>
  <si>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</si>
  <si>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</si>
  <si>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</si>
  <si>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</si>
  <si>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</si>
  <si>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</si>
  <si>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</si>
  <si>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</si>
  <si>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</si>
  <si>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</si>
  <si>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</si>
  <si>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</si>
  <si>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</si>
  <si>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</si>
  <si>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</si>
  <si>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</si>
  <si>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</si>
  <si>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</si>
  <si>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</si>
  <si>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</si>
  <si>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</si>
  <si>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</si>
  <si>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</si>
  <si>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</si>
  <si>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</si>
  <si>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</si>
  <si>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</si>
  <si>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</si>
  <si>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</si>
  <si>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</si>
  <si>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</si>
  <si>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</si>
  <si>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</si>
  <si>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</si>
  <si>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</si>
  <si>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</si>
  <si>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</si>
  <si>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</si>
  <si>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</si>
  <si>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</si>
  <si>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</si>
  <si>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</si>
  <si>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</si>
  <si>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</si>
  <si>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</si>
  <si>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</si>
  <si>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</si>
  <si>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</si>
  <si>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</si>
  <si>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</si>
  <si>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</si>
  <si>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</si>
  <si>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</si>
  <si>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</si>
  <si>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</si>
  <si>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</si>
  <si>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</si>
  <si>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</si>
  <si>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</si>
  <si>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</si>
  <si>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</si>
  <si>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</si>
  <si>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</si>
  <si>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</si>
  <si>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</si>
  <si>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</si>
  <si>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</si>
  <si>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</si>
  <si>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</si>
  <si>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</si>
  <si>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</si>
  <si>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</si>
  <si>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</si>
  <si>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</si>
  <si>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</si>
  <si>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</si>
  <si>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</si>
  <si>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</si>
  <si>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</si>
  <si>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</si>
  <si>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</si>
  <si>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</si>
  <si>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</si>
  <si>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</si>
  <si>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</si>
  <si>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</si>
  <si>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</si>
  <si>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</si>
  <si>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</si>
  <si>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</si>
  <si>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</si>
  <si>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</si>
  <si>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</si>
  <si>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</si>
  <si>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</si>
  <si>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</si>
  <si>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</si>
  <si>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</si>
  <si>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</si>
  <si>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</si>
  <si>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</si>
  <si>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</si>
  <si>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</si>
  <si>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</si>
  <si>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</si>
  <si>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</si>
  <si>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</si>
  <si>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</si>
  <si>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</si>
  <si>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</si>
  <si>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</si>
  <si>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</si>
  <si>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</si>
  <si>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</si>
  <si>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</si>
  <si>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</si>
  <si>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</si>
  <si>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</si>
  <si>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</si>
  <si>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</si>
  <si>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</si>
  <si>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</si>
  <si>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</si>
  <si>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</si>
  <si>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</si>
  <si>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</si>
  <si>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</si>
  <si>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</si>
  <si>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</si>
  <si>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</si>
  <si>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</si>
  <si>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</si>
  <si>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</si>
  <si>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</si>
  <si>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</si>
  <si>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</si>
  <si>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</si>
  <si>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</si>
  <si>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</si>
  <si>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</si>
  <si>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</si>
  <si>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</si>
  <si>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</si>
  <si>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</si>
  <si>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</si>
  <si>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</si>
  <si>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</si>
  <si>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</si>
  <si>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</si>
  <si>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</si>
  <si>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</si>
  <si>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</si>
  <si>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</si>
  <si>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</si>
  <si>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</si>
  <si>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</si>
  <si>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</si>
  <si>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</si>
  <si>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</si>
  <si>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</si>
  <si>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</si>
  <si>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</si>
  <si>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</si>
  <si>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</si>
  <si>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</si>
  <si>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</si>
  <si>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</si>
  <si>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</si>
  <si>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</si>
  <si>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</si>
  <si>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</si>
  <si>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</si>
  <si>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</si>
  <si>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</si>
  <si>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</si>
  <si>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</si>
  <si>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</si>
  <si>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</si>
  <si>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</si>
  <si>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</si>
  <si>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</si>
  <si>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</si>
  <si>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</si>
  <si>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</si>
  <si>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</si>
  <si>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</si>
  <si>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</si>
  <si>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</si>
  <si>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</si>
  <si>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</si>
  <si>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</si>
  <si>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</si>
  <si>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</si>
  <si>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</si>
  <si>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</si>
  <si>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</si>
  <si>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</si>
  <si>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</si>
  <si>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</si>
  <si>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</si>
  <si>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</si>
  <si>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</si>
  <si>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</si>
  <si>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</si>
  <si>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</si>
  <si>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</si>
  <si>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</si>
  <si>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</si>
  <si>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</si>
  <si>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</si>
  <si>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</si>
  <si>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</si>
  <si>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</si>
  <si>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</si>
  <si>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</si>
  <si>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</si>
  <si>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</si>
  <si>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</si>
  <si>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</si>
  <si>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</si>
  <si>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</si>
  <si>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</si>
  <si>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</si>
  <si>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</si>
  <si>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</si>
  <si>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</si>
  <si>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</si>
  <si>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</si>
  <si>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</si>
  <si>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</si>
  <si>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</si>
  <si>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</si>
  <si>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</si>
  <si>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</si>
  <si>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</si>
  <si>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</si>
  <si>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</si>
  <si>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</si>
  <si>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</si>
  <si>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</si>
  <si>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</si>
  <si>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</si>
  <si>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</si>
  <si>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</si>
  <si>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</si>
  <si>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</si>
  <si>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</si>
  <si>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</si>
  <si>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</si>
  <si>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</si>
  <si>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</si>
  <si>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</si>
  <si>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</si>
  <si>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</si>
  <si>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</si>
  <si>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</si>
  <si>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</si>
  <si>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</si>
  <si>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</si>
  <si>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</si>
  <si>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</si>
  <si>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</si>
  <si>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</si>
  <si>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</si>
  <si>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</si>
  <si>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</si>
  <si>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</si>
  <si>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</si>
  <si>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</si>
  <si>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</si>
  <si>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</si>
  <si>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</si>
  <si>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</si>
  <si>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</si>
  <si>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</si>
  <si>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</si>
  <si>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</si>
  <si>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</si>
  <si>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</si>
  <si>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</si>
  <si>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</si>
  <si>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</si>
  <si>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</si>
  <si>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</si>
  <si>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</si>
  <si>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</si>
  <si>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</si>
  <si>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</si>
  <si>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</si>
  <si>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</si>
  <si>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</si>
  <si>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</si>
  <si>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</si>
  <si>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</si>
  <si>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</si>
  <si>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</si>
  <si>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</si>
  <si>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</si>
  <si>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</si>
  <si>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</si>
  <si>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</si>
  <si>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</si>
  <si>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</si>
  <si>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</si>
  <si>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</si>
  <si>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</si>
  <si>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</si>
  <si>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</si>
  <si>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</si>
  <si>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</si>
  <si>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</si>
  <si>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</si>
  <si>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</si>
  <si>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</si>
  <si>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</si>
  <si>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</si>
  <si>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</si>
  <si>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</si>
  <si>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</si>
  <si>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</si>
  <si>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</si>
  <si>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</si>
  <si>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</si>
  <si>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</si>
  <si>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</si>
  <si>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</si>
  <si>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</si>
  <si>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</si>
  <si>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</si>
  <si>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</si>
  <si>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</si>
  <si>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</si>
  <si>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</si>
  <si>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</si>
  <si>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</si>
  <si>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</si>
  <si>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</si>
  <si>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</si>
  <si>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</si>
  <si>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</si>
  <si>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</si>
  <si>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</si>
  <si>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</si>
  <si>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</si>
  <si>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</si>
  <si>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</si>
  <si>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</si>
  <si>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</si>
  <si>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</si>
  <si>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</si>
  <si>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</si>
  <si>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</si>
  <si>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</si>
  <si>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</si>
  <si>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</si>
  <si>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</si>
  <si>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</si>
  <si>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</si>
  <si>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</si>
  <si>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</si>
  <si>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</si>
  <si>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</si>
  <si>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</si>
  <si>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</si>
  <si>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</si>
  <si>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</si>
  <si>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</si>
  <si>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</si>
  <si>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</si>
  <si>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</si>
  <si>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</si>
  <si>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</si>
  <si>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</si>
  <si>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</si>
  <si>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</si>
  <si>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</si>
  <si>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</si>
  <si>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</si>
  <si>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</si>
  <si>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</si>
  <si>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</si>
  <si>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</si>
  <si>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</si>
  <si>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</si>
  <si>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</si>
  <si>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</si>
  <si>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</si>
  <si>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</si>
  <si>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</si>
  <si>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</si>
  <si>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</si>
  <si>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</si>
  <si>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</si>
  <si>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</si>
  <si>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</si>
  <si>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</si>
  <si>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</si>
  <si>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</si>
  <si>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</si>
  <si>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</si>
  <si>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</si>
  <si>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</si>
  <si>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</si>
  <si>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</si>
  <si>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</si>
  <si>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</si>
  <si>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</si>
  <si>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</si>
  <si>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</si>
  <si>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</si>
  <si>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</si>
  <si>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</si>
  <si>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</si>
  <si>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</si>
  <si>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</si>
  <si>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</si>
  <si>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</si>
  <si>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</si>
  <si>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</si>
  <si>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</si>
  <si>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</si>
  <si>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</si>
  <si>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</si>
  <si>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</si>
  <si>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</si>
  <si>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</si>
  <si>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</si>
  <si>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</si>
  <si>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</si>
  <si>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</si>
  <si>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</si>
  <si>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</si>
  <si>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</si>
  <si>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</si>
  <si>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</si>
  <si>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</si>
  <si>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</si>
  <si>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</si>
  <si>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</si>
  <si>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</si>
  <si>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</si>
  <si>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</si>
  <si>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</si>
  <si>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</si>
  <si>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</si>
  <si>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</si>
  <si>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</si>
  <si>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</si>
  <si>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</si>
  <si>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</si>
  <si>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</si>
  <si>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</si>
  <si>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</si>
  <si>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</si>
  <si>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</si>
  <si>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</si>
  <si>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</si>
  <si>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</si>
  <si>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</si>
  <si>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</si>
  <si>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</si>
  <si>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</si>
  <si>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</si>
  <si>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</si>
  <si>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</si>
  <si>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</si>
  <si>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</si>
  <si>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</si>
  <si>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</si>
  <si>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</si>
  <si>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</si>
  <si>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</si>
  <si>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</si>
  <si>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</si>
  <si>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</si>
  <si>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</si>
  <si>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</si>
  <si>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</si>
  <si>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</si>
  <si>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</si>
  <si>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</si>
  <si>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</si>
  <si>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</si>
  <si>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</si>
  <si>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</si>
  <si>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</si>
  <si>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</si>
  <si>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</si>
  <si>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</si>
  <si>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</si>
  <si>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</si>
  <si>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</si>
  <si>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</si>
  <si>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</si>
  <si>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</si>
  <si>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</si>
  <si>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</si>
  <si>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</si>
  <si>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</si>
  <si>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</si>
  <si>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</si>
  <si>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</si>
  <si>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</si>
  <si>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</si>
  <si>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</si>
  <si>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</si>
  <si>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</si>
  <si>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</si>
  <si>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</si>
  <si>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</si>
  <si>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</si>
  <si>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</si>
  <si>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</si>
  <si>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</si>
  <si>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</si>
  <si>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</si>
  <si>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</si>
  <si>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</si>
  <si>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</si>
  <si>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</si>
  <si>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</si>
  <si>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</si>
  <si>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</si>
  <si>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</si>
  <si>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</si>
  <si>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</si>
  <si>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</si>
  <si>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</si>
  <si>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</si>
  <si>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</si>
  <si>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</si>
  <si>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</si>
  <si>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</si>
  <si>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</si>
  <si>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</si>
  <si>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</si>
  <si>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</si>
  <si>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</si>
  <si>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</si>
  <si>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</si>
  <si>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</si>
  <si>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</si>
  <si>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</si>
  <si>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</si>
  <si>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</si>
  <si>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</si>
  <si>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</si>
  <si>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</si>
  <si>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</si>
  <si>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</si>
  <si>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</si>
  <si>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</si>
  <si>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</si>
  <si>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</si>
  <si>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</si>
  <si>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</si>
  <si>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</si>
  <si>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</si>
  <si>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</si>
  <si>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</si>
  <si>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</si>
  <si>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</si>
  <si>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</si>
  <si>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</si>
  <si>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</si>
  <si>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</si>
  <si>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</si>
  <si>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</si>
  <si>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</si>
  <si>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</si>
  <si>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</si>
  <si>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</si>
  <si>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</si>
  <si>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</si>
  <si>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</si>
  <si>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</si>
  <si>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</si>
  <si>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</si>
  <si>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</si>
  <si>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</si>
  <si>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</si>
  <si>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</si>
  <si>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</si>
  <si>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</si>
  <si>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</si>
  <si>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</si>
  <si>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</si>
  <si>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</si>
  <si>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</si>
  <si>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</si>
  <si>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</si>
  <si>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</si>
  <si>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</si>
  <si>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</si>
  <si>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</si>
  <si>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</si>
  <si>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</si>
  <si>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</si>
  <si>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</si>
  <si>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</si>
  <si>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</si>
  <si>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</si>
  <si>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</si>
  <si>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</si>
  <si>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</si>
  <si>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</si>
  <si>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</si>
  <si>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</si>
  <si>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</si>
  <si>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</si>
  <si>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</si>
  <si>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</si>
  <si>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</si>
  <si>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</si>
  <si>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</si>
  <si>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</si>
  <si>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</si>
  <si>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</si>
  <si>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</si>
  <si>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</si>
  <si>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</si>
  <si>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</si>
  <si>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</si>
  <si>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</si>
  <si>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</si>
  <si>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</si>
  <si>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</si>
  <si>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</si>
  <si>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</si>
  <si>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</si>
  <si>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</si>
  <si>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</si>
  <si>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</si>
  <si>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</si>
  <si>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</si>
  <si>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</si>
  <si>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</si>
  <si>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</si>
  <si>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</si>
  <si>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</si>
  <si>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</si>
  <si>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</si>
  <si>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</si>
  <si>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</si>
  <si>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</si>
  <si>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</si>
  <si>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</si>
  <si>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</si>
  <si>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</si>
  <si>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</si>
  <si>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</si>
  <si>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</si>
  <si>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</si>
  <si>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</si>
  <si>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</si>
  <si>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</si>
  <si>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</si>
  <si>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</si>
  <si>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</si>
  <si>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</si>
  <si>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</si>
  <si>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</si>
  <si>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</si>
  <si>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</si>
  <si>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</si>
  <si>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</si>
  <si>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</si>
  <si>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</si>
  <si>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</si>
  <si>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</si>
  <si>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</si>
  <si>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</si>
  <si>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</si>
  <si>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</si>
  <si>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</si>
  <si>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</si>
  <si>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</si>
  <si>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</si>
  <si>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</si>
  <si>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</si>
  <si>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</si>
  <si>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</si>
  <si>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</si>
  <si>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</si>
  <si>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</si>
  <si>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</si>
  <si>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</si>
  <si>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</si>
  <si>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</si>
  <si>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</si>
  <si>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</si>
  <si>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</si>
  <si>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</si>
  <si>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</si>
  <si>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</si>
  <si>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</si>
  <si>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</si>
  <si>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</si>
  <si>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</si>
  <si>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</si>
  <si>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</si>
  <si>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</si>
  <si>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</si>
  <si>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</si>
  <si>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</si>
  <si>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</si>
  <si>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</si>
  <si>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</si>
  <si>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</si>
  <si>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</si>
  <si>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</si>
  <si>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</si>
  <si>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</si>
  <si>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</si>
  <si>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</si>
  <si>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</si>
  <si>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</si>
  <si>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</si>
  <si>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</si>
  <si>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</si>
  <si>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</si>
  <si>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</si>
  <si>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</si>
  <si>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</si>
  <si>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</si>
  <si>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</si>
  <si>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</si>
  <si>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</si>
  <si>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</si>
  <si>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</si>
  <si>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</si>
  <si>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</si>
  <si>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</si>
  <si>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</si>
  <si>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</si>
  <si>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</si>
  <si>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</si>
  <si>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</si>
  <si>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</si>
  <si>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</si>
  <si>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</si>
  <si>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</si>
  <si>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</si>
  <si>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</si>
  <si>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</si>
  <si>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</si>
  <si>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</si>
  <si>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</si>
  <si>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</si>
  <si>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</si>
  <si>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</si>
  <si>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</si>
  <si>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</si>
  <si>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</si>
  <si>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</si>
  <si>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</si>
  <si>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</si>
  <si>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</si>
  <si>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</si>
  <si>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</si>
  <si>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</si>
  <si>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</si>
  <si>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</si>
  <si>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</si>
  <si>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</si>
  <si>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</si>
  <si>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</si>
  <si>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</si>
  <si>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</si>
  <si>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</si>
  <si>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</si>
  <si>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</si>
  <si>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</si>
  <si>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</si>
  <si>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</si>
  <si>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</si>
  <si>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</si>
  <si>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</si>
  <si>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</si>
  <si>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</si>
  <si>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</si>
  <si>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</si>
  <si>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</si>
  <si>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</si>
  <si>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</si>
  <si>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</si>
  <si>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</si>
  <si>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</si>
  <si>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</si>
  <si>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</si>
  <si>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</si>
  <si>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</si>
  <si>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</si>
  <si>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</si>
  <si>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</si>
  <si>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</si>
  <si>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</si>
  <si>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</si>
  <si>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</si>
  <si>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</si>
  <si>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</si>
  <si>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</si>
  <si>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</si>
  <si>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</si>
  <si>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</si>
  <si>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</si>
  <si>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</si>
  <si>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</si>
  <si>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</si>
  <si>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</si>
  <si>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</si>
  <si>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</si>
  <si>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</si>
  <si>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</si>
  <si>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</si>
  <si>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</si>
  <si>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</si>
  <si>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</si>
  <si>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</si>
  <si>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</si>
  <si>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</si>
  <si>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</si>
  <si>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</si>
  <si>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</si>
  <si>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</si>
  <si>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</si>
  <si>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</si>
  <si>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</si>
  <si>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</si>
  <si>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</si>
  <si>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</si>
  <si>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</si>
  <si>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</si>
  <si>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</si>
  <si>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</si>
  <si>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</si>
  <si>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</si>
  <si>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</si>
  <si>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</si>
  <si>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</si>
  <si>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</si>
  <si>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</si>
  <si>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</si>
  <si>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</si>
  <si>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</si>
  <si>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</si>
  <si>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</si>
  <si>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</si>
  <si>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</si>
  <si>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</si>
  <si>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</si>
  <si>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</si>
  <si>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</si>
  <si>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</si>
  <si>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</si>
  <si>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</si>
  <si>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</si>
  <si>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</si>
  <si>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</si>
  <si>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</si>
  <si>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</si>
  <si>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</si>
  <si>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</si>
  <si>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</si>
  <si>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</si>
  <si>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</si>
  <si>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</si>
  <si>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</si>
  <si>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</si>
  <si>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</si>
  <si>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</si>
  <si>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</si>
  <si>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</si>
  <si>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</si>
  <si>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</si>
  <si>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</si>
  <si>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</si>
  <si>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</si>
  <si>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</si>
  <si>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</si>
  <si>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</si>
  <si>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</si>
  <si>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</si>
  <si>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</si>
  <si>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</si>
  <si>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</si>
  <si>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</si>
  <si>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</si>
  <si>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</si>
  <si>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</si>
  <si>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</si>
  <si>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</si>
  <si>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</si>
  <si>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</si>
  <si>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</si>
  <si>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</si>
  <si>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</si>
  <si>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</si>
  <si>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</si>
  <si>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</si>
  <si>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</si>
  <si>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</si>
  <si>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</si>
  <si>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</si>
  <si>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</si>
  <si>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</si>
  <si>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</si>
  <si>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</si>
  <si>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</si>
  <si>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</si>
  <si>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</si>
  <si>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</si>
  <si>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</si>
  <si>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</si>
  <si>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</si>
  <si>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</si>
  <si>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</si>
  <si>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</si>
  <si>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</si>
  <si>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</si>
  <si>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</si>
  <si>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</si>
  <si>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</si>
  <si>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</si>
  <si>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</si>
  <si>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</si>
  <si>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</si>
  <si>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</si>
  <si>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</si>
  <si>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</si>
  <si>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</si>
  <si>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</si>
  <si>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</si>
  <si>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</si>
  <si>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</si>
  <si>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</si>
  <si>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</si>
  <si>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</si>
  <si>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</si>
  <si>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</si>
  <si>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</si>
  <si>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</si>
  <si>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</si>
  <si>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</si>
  <si>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</si>
  <si>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</si>
  <si>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</si>
  <si>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</si>
  <si>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</si>
  <si>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</si>
  <si>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</si>
  <si>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</si>
  <si>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</si>
  <si>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</si>
  <si>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</si>
  <si>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</si>
  <si>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</si>
  <si>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</si>
  <si>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</si>
  <si>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</si>
  <si>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</si>
  <si>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</si>
  <si>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</si>
  <si>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</si>
  <si>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</si>
  <si>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</si>
  <si>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</si>
  <si>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</si>
  <si>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</si>
  <si>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</si>
  <si>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</si>
  <si>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</si>
  <si>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</si>
  <si>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</si>
  <si>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</si>
  <si>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</si>
  <si>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</si>
  <si>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</si>
  <si>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</si>
  <si>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</si>
  <si>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</si>
  <si>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</si>
  <si>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</si>
  <si>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</si>
  <si>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</si>
  <si>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</si>
  <si>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</si>
  <si>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</si>
  <si>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</si>
  <si>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</si>
  <si>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</si>
  <si>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</si>
  <si>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</si>
  <si>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</si>
  <si>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</si>
  <si>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</si>
  <si>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</si>
  <si>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</si>
  <si>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</si>
  <si>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</si>
  <si>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</si>
  <si>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</si>
  <si>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</si>
  <si>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</si>
  <si>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</si>
  <si>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</si>
  <si>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</si>
  <si>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</si>
  <si>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</si>
  <si>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</si>
  <si>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</si>
  <si>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</si>
  <si>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</si>
  <si>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</si>
  <si>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</si>
  <si>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</si>
  <si>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</si>
  <si>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</si>
  <si>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</si>
  <si>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</si>
  <si>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</si>
  <si>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</si>
  <si>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</si>
  <si>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</si>
  <si>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</si>
  <si>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</si>
  <si>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</si>
  <si>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</si>
  <si>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</si>
  <si>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</si>
  <si>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</si>
  <si>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</si>
  <si>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</si>
  <si>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</si>
  <si>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</si>
  <si>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</si>
  <si>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</si>
  <si>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</si>
  <si>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</si>
  <si>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</si>
  <si>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</si>
  <si>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</si>
  <si>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</si>
  <si>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</si>
  <si>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</si>
  <si>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</si>
  <si>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</si>
  <si>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</si>
  <si>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</si>
  <si>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</si>
  <si>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</si>
  <si>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</si>
  <si>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</si>
  <si>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</si>
  <si>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</si>
  <si>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</si>
  <si>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</si>
  <si>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</si>
  <si>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</si>
  <si>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</si>
  <si>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</si>
  <si>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</si>
  <si>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</si>
  <si>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</si>
  <si>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</si>
  <si>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</si>
  <si>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</si>
  <si>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</si>
  <si>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</si>
  <si>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</si>
  <si>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</si>
  <si>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</si>
  <si>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</si>
  <si>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</si>
  <si>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</si>
  <si>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</si>
  <si>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</si>
  <si>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</si>
  <si>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</si>
  <si>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</si>
  <si>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</si>
  <si>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</si>
  <si>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</si>
  <si>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</si>
  <si>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</si>
  <si>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</si>
  <si>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</si>
  <si>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</si>
  <si>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</si>
  <si>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</si>
  <si>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</si>
  <si>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</si>
  <si>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</si>
  <si>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</si>
  <si>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</si>
  <si>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</si>
  <si>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</si>
  <si>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</si>
  <si>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</si>
  <si>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</si>
  <si>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</si>
  <si>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</si>
  <si>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</si>
  <si>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</si>
  <si>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</si>
  <si>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</si>
  <si>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</si>
  <si>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</si>
  <si>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</si>
  <si>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</si>
  <si>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</si>
  <si>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</si>
  <si>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</si>
  <si>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</si>
  <si>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</si>
  <si>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</si>
  <si>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</si>
  <si>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</si>
  <si>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</si>
  <si>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</si>
  <si>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</si>
  <si>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</si>
  <si>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</si>
  <si>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</si>
  <si>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</si>
  <si>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</si>
  <si>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</si>
  <si>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</si>
  <si>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</si>
  <si>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</si>
  <si>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</si>
  <si>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</si>
  <si>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</si>
  <si>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</si>
  <si>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</si>
  <si>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</si>
  <si>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</si>
  <si>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</si>
  <si>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</si>
  <si>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</si>
  <si>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</si>
  <si>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</si>
  <si>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</si>
  <si>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</si>
  <si>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</si>
  <si>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</si>
  <si>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</si>
  <si>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</si>
  <si>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</si>
  <si>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</si>
  <si>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</si>
  <si>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</si>
  <si>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</si>
  <si>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</si>
  <si>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</si>
  <si>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</si>
  <si>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</si>
  <si>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</si>
  <si>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</si>
  <si>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</si>
  <si>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</si>
  <si>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</si>
  <si>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</si>
  <si>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</si>
  <si>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</si>
  <si>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</si>
  <si>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</si>
  <si>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</si>
  <si>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</si>
  <si>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</si>
  <si>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</si>
  <si>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</si>
  <si>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</si>
  <si>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</si>
  <si>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</si>
  <si>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</si>
  <si>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</si>
  <si>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</si>
  <si>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</si>
  <si>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</si>
  <si>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</si>
  <si>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</si>
  <si>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</si>
  <si>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</si>
  <si>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</si>
  <si>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</si>
  <si>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</si>
  <si>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</si>
  <si>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</si>
  <si>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</si>
  <si>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</si>
  <si>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</si>
  <si>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</si>
  <si>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</si>
  <si>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</si>
  <si>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</si>
  <si>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</si>
  <si>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</si>
  <si>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</si>
  <si>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</si>
  <si>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</si>
  <si>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</si>
  <si>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</si>
  <si>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</si>
  <si>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</si>
  <si>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</si>
  <si>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</si>
  <si>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</si>
  <si>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</si>
  <si>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</si>
  <si>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</si>
  <si>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</si>
  <si>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</si>
  <si>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</si>
  <si>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</si>
  <si>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</si>
  <si>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</si>
  <si>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</si>
  <si>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</si>
  <si>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</si>
  <si>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</si>
  <si>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</si>
  <si>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</si>
  <si>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</si>
  <si>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</si>
  <si>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</si>
  <si>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</si>
  <si>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</si>
  <si>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</si>
  <si>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</si>
  <si>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</si>
  <si>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</si>
  <si>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</si>
  <si>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</si>
  <si>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</si>
  <si>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</si>
  <si>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</si>
  <si>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</si>
  <si>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</si>
  <si>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</si>
  <si>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</si>
  <si>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</si>
  <si>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</si>
  <si>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</si>
  <si>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</si>
  <si>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</si>
  <si>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</si>
  <si>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</si>
  <si>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</si>
  <si>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</si>
  <si>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</si>
  <si>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</si>
  <si>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</si>
  <si>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</si>
  <si>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</si>
  <si>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</si>
  <si>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</si>
  <si>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</si>
  <si>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</si>
  <si>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</si>
  <si>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</si>
  <si>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</si>
  <si>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</si>
  <si>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</si>
  <si>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</si>
  <si>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</si>
  <si>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</si>
  <si>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</si>
  <si>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</si>
  <si>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</si>
  <si>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</si>
  <si>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</si>
  <si>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</si>
  <si>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</si>
  <si>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</si>
  <si>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</si>
  <si>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</si>
  <si>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</si>
  <si>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</si>
  <si>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</si>
  <si>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</si>
  <si>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</si>
  <si>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</si>
  <si>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</si>
  <si>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</si>
  <si>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</si>
  <si>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</si>
  <si>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</si>
  <si>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</si>
  <si>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</si>
  <si>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</si>
  <si>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</si>
  <si>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</si>
  <si>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</si>
  <si>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</si>
  <si>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</si>
  <si>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</si>
  <si>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</si>
  <si>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</si>
  <si>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</si>
  <si>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</si>
  <si>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</si>
  <si>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</si>
  <si>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</si>
  <si>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</si>
  <si>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</si>
  <si>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</si>
  <si>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</si>
  <si>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</si>
  <si>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</si>
  <si>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</si>
  <si>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</si>
  <si>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</si>
  <si>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</si>
  <si>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</si>
  <si>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</si>
  <si>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</si>
  <si>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</si>
  <si>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</si>
  <si>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</si>
  <si>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</si>
  <si>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</si>
  <si>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</si>
  <si>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</si>
  <si>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</si>
  <si>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</si>
  <si>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</si>
  <si>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</si>
  <si>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</si>
  <si>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</si>
  <si>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</si>
  <si>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</si>
  <si>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</si>
  <si>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</si>
  <si>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</si>
  <si>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</si>
  <si>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</si>
  <si>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</si>
  <si>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</si>
  <si>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</si>
  <si>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</si>
  <si>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</si>
  <si>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</si>
  <si>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</si>
  <si>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</si>
  <si>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</si>
  <si>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</si>
  <si>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</si>
  <si>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</si>
  <si>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</si>
  <si>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</si>
  <si>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</si>
  <si>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</si>
  <si>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</si>
  <si>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</si>
  <si>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</si>
  <si>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</si>
  <si>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</si>
  <si>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</si>
  <si>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</si>
  <si>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</si>
  <si>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</si>
  <si>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</si>
  <si>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</si>
  <si>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</si>
  <si>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</si>
  <si>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</si>
  <si>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</si>
  <si>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</si>
  <si>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</si>
  <si>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</si>
  <si>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</si>
  <si>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</si>
  <si>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</si>
  <si>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</si>
  <si>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</si>
  <si>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</si>
  <si>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</si>
  <si>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</si>
  <si>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</si>
  <si>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</si>
  <si>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</si>
  <si>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</si>
  <si>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</si>
  <si>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</si>
  <si>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</si>
  <si>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</si>
  <si>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</si>
  <si>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</si>
  <si>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</si>
  <si>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</si>
  <si>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</si>
  <si>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</si>
  <si>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</si>
  <si>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</si>
  <si>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</si>
  <si>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</si>
  <si>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</si>
  <si>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</si>
  <si>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</si>
  <si>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</si>
  <si>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</si>
  <si>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</si>
  <si>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</si>
  <si>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</si>
  <si>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</si>
  <si>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</si>
  <si>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</si>
  <si>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</si>
  <si>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</si>
  <si>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</si>
  <si>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</si>
  <si>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</si>
  <si>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</si>
  <si>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</si>
  <si>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</si>
  <si>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</si>
  <si>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</si>
  <si>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</si>
  <si>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</si>
  <si>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</si>
  <si>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</si>
  <si>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</si>
  <si>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</si>
  <si>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</si>
  <si>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</si>
  <si>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</si>
  <si>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</si>
  <si>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</si>
  <si>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</si>
  <si>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</si>
  <si>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</si>
  <si>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</si>
  <si>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</si>
  <si>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</si>
  <si>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</si>
  <si>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</si>
  <si>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</si>
  <si>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</si>
  <si>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</si>
  <si>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</si>
  <si>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</si>
  <si>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</si>
  <si>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</si>
  <si>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</si>
  <si>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</si>
  <si>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</si>
  <si>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</si>
  <si>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</si>
  <si>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</si>
  <si>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</si>
  <si>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</si>
  <si>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</si>
  <si>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</si>
  <si>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</si>
  <si>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</si>
  <si>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</si>
  <si>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</si>
  <si>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</si>
  <si>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</si>
  <si>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</si>
  <si>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</si>
  <si>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</si>
  <si>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</si>
  <si>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</si>
  <si>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</si>
  <si>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</si>
  <si>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</si>
  <si>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</si>
  <si>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</si>
  <si>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</si>
  <si>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</si>
  <si>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</si>
  <si>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</si>
  <si>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</si>
  <si>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</si>
  <si>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</si>
  <si>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</si>
  <si>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</si>
  <si>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</si>
  <si>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</si>
  <si>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</si>
  <si>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</si>
  <si>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</si>
  <si>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</si>
  <si>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</si>
  <si>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</si>
  <si>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</si>
  <si>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</si>
  <si>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</si>
  <si>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</si>
  <si>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</si>
  <si>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</si>
  <si>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</si>
  <si>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</si>
  <si>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</si>
  <si>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</si>
  <si>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</si>
  <si>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</si>
  <si>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</si>
  <si>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</si>
  <si>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</si>
  <si>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</si>
  <si>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</si>
  <si>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</si>
  <si>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</si>
  <si>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</si>
  <si>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</si>
  <si>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</si>
  <si>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</si>
  <si>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</si>
  <si>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</si>
  <si>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</si>
  <si>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</si>
  <si>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</si>
  <si>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</si>
  <si>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</si>
  <si>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</si>
  <si>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</si>
  <si>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</si>
  <si>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</si>
  <si>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</si>
  <si>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</si>
  <si>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</si>
  <si>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</si>
  <si>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</si>
  <si>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</si>
  <si>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</si>
  <si>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</si>
  <si>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</si>
  <si>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</si>
  <si>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</si>
  <si>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</si>
  <si>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</si>
  <si>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</si>
  <si>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</si>
  <si>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</si>
  <si>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</si>
  <si>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</si>
  <si>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</si>
  <si>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</si>
  <si>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</si>
  <si>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</si>
  <si>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</si>
  <si>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</si>
  <si>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</si>
  <si>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</si>
  <si>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</si>
  <si>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</si>
  <si>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</si>
  <si>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</si>
  <si>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</si>
  <si>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</si>
  <si>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</si>
  <si>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</si>
  <si>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</si>
  <si>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</si>
  <si>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</si>
  <si>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</si>
  <si>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</si>
  <si>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</si>
  <si>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</si>
  <si>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</si>
  <si>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</si>
  <si>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</si>
  <si>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</si>
  <si>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</si>
  <si>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</si>
  <si>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</si>
  <si>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</si>
  <si>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</si>
  <si>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</si>
  <si>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</si>
  <si>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</si>
  <si>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</si>
  <si>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</si>
  <si>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</si>
  <si>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</si>
  <si>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</si>
  <si>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</si>
  <si>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</si>
  <si>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</si>
  <si>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</si>
  <si>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</si>
  <si>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</si>
  <si>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</si>
  <si>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</si>
  <si>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</si>
  <si>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</si>
  <si>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</si>
  <si>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</si>
  <si>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</si>
  <si>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</si>
  <si>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</si>
  <si>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</si>
  <si>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</si>
  <si>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</si>
  <si>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</si>
  <si>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</si>
  <si>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</si>
  <si>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</si>
  <si>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</si>
  <si>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</si>
  <si>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</si>
  <si>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</si>
  <si>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</si>
  <si>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</si>
  <si>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</si>
  <si>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</si>
  <si>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</si>
  <si>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</si>
  <si>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</si>
  <si>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</si>
  <si>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</si>
  <si>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</si>
  <si>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</si>
  <si>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</si>
  <si>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</si>
  <si>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</si>
  <si>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</si>
  <si>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</si>
  <si>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</si>
  <si>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</si>
  <si>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</si>
  <si>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</si>
  <si>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</si>
  <si>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</si>
  <si>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</si>
  <si>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</si>
  <si>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</si>
  <si>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</si>
  <si>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</si>
  <si>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</si>
  <si>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</si>
  <si>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</si>
  <si>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</si>
  <si>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</si>
  <si>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</si>
  <si>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</si>
  <si>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</si>
  <si>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</si>
  <si>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</si>
  <si>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</si>
  <si>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</si>
  <si>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</si>
  <si>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</si>
  <si>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</si>
  <si>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</si>
  <si>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</si>
  <si>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</si>
  <si>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</si>
  <si>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</si>
  <si>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</si>
  <si>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</si>
  <si>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</si>
  <si>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</si>
  <si>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</si>
  <si>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</si>
  <si>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</si>
  <si>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</si>
  <si>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</si>
  <si>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</si>
  <si>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</si>
  <si>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</si>
  <si>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</si>
  <si>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</si>
  <si>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</si>
  <si>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</si>
  <si>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</si>
  <si>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</si>
  <si>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</si>
  <si>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</si>
  <si>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</si>
  <si>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</si>
  <si>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</si>
  <si>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</si>
  <si>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</si>
  <si>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</si>
  <si>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</si>
  <si>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</si>
  <si>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</si>
  <si>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</si>
  <si>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</si>
  <si>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</si>
  <si>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</si>
  <si>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</si>
  <si>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</si>
  <si>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</si>
  <si>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</si>
  <si>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</si>
  <si>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</si>
  <si>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</si>
  <si>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</si>
  <si>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</si>
  <si>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</si>
  <si>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</si>
  <si>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</si>
  <si>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</si>
  <si>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</si>
  <si>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</si>
  <si>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</si>
  <si>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</si>
  <si>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</si>
  <si>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</si>
  <si>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</si>
  <si>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</si>
  <si>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</si>
  <si>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</si>
  <si>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</si>
  <si>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</si>
  <si>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</si>
  <si>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</si>
  <si>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</si>
  <si>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</si>
  <si>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</si>
  <si>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</si>
  <si>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</si>
  <si>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</si>
  <si>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</si>
  <si>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</si>
  <si>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</si>
  <si>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</si>
  <si>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</si>
  <si>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</si>
  <si>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</si>
  <si>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</si>
  <si>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</si>
  <si>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</si>
  <si>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</si>
  <si>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</si>
  <si>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</si>
  <si>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</si>
  <si>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</si>
  <si>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</si>
  <si>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</si>
  <si>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</si>
  <si>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</si>
  <si>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</si>
  <si>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</si>
  <si>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</si>
  <si>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</si>
  <si>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</si>
  <si>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</si>
  <si>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</si>
  <si>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</si>
  <si>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</si>
  <si>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</si>
  <si>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</si>
  <si>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</si>
  <si>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</si>
  <si>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</si>
  <si>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</si>
  <si>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</si>
  <si>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</si>
  <si>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</si>
  <si>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</si>
  <si>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</si>
  <si>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</si>
  <si>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</si>
  <si>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</si>
  <si>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</si>
  <si>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</si>
  <si>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</si>
  <si>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</si>
  <si>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</si>
  <si>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</si>
  <si>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</si>
  <si>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</si>
  <si>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</si>
  <si>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</si>
  <si>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</si>
  <si>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</si>
  <si>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</si>
  <si>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</si>
  <si>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</si>
  <si>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</si>
  <si>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</si>
  <si>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</si>
  <si>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</si>
  <si>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</si>
  <si>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</si>
  <si>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</si>
  <si>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</si>
  <si>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</si>
  <si>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</si>
  <si>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</si>
  <si>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</si>
  <si>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</si>
  <si>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</si>
  <si>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</si>
  <si>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</si>
  <si>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</si>
  <si>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</si>
  <si>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</si>
  <si>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</si>
  <si>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</si>
  <si>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</si>
  <si>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</si>
  <si>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</si>
  <si>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</si>
  <si>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</si>
  <si>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</si>
  <si>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</si>
  <si>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</si>
  <si>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</si>
  <si>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</si>
  <si>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</si>
  <si>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</si>
  <si>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</si>
  <si>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</si>
  <si>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</si>
  <si>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</si>
  <si>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</si>
  <si>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</si>
  <si>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</si>
  <si>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</si>
  <si>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</si>
  <si>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</si>
  <si>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</si>
  <si>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</si>
  <si>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</si>
  <si>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</si>
  <si>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</si>
  <si>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</si>
  <si>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</si>
  <si>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</si>
  <si>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</si>
  <si>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</si>
  <si>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</si>
  <si>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</si>
  <si>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</si>
  <si>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</si>
  <si>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</si>
  <si>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</si>
  <si>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</si>
  <si>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</si>
  <si>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</si>
  <si>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</si>
  <si>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</si>
  <si>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</si>
  <si>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</si>
  <si>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</si>
  <si>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</si>
  <si>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</si>
  <si>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</si>
  <si>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</si>
  <si>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</si>
  <si>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</si>
  <si>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</si>
  <si>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</si>
  <si>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</si>
  <si>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</si>
  <si>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</si>
  <si>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</si>
  <si>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</si>
  <si>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</si>
  <si>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</si>
  <si>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</si>
  <si>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</si>
  <si>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</si>
  <si>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</si>
  <si>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</si>
  <si>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</si>
  <si>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</si>
  <si>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</si>
  <si>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</si>
  <si>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</si>
  <si>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</si>
  <si>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</si>
  <si>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</si>
  <si>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</si>
  <si>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</si>
  <si>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</si>
  <si>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</si>
  <si>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</si>
  <si>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</si>
  <si>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</si>
  <si>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</si>
  <si>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</si>
  <si>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</si>
  <si>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</si>
  <si>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</si>
  <si>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</si>
  <si>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</si>
  <si>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</si>
  <si>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</si>
  <si>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</si>
  <si>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</si>
  <si>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</si>
  <si>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</si>
  <si>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</si>
  <si>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</si>
  <si>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</si>
  <si>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</si>
  <si>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</si>
  <si>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</si>
  <si>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</si>
  <si>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</si>
  <si>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</si>
  <si>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</si>
  <si>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</si>
  <si>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</si>
  <si>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</si>
  <si>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</si>
  <si>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</si>
  <si>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</si>
  <si>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</si>
  <si>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</si>
  <si>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</si>
  <si>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</si>
  <si>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</si>
  <si>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</si>
  <si>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</si>
  <si>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</si>
  <si>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</si>
  <si>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</si>
  <si>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</si>
  <si>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</si>
  <si>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</si>
  <si>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</si>
  <si>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</si>
  <si>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</si>
  <si>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</si>
  <si>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</si>
  <si>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</si>
  <si>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</si>
  <si>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</si>
  <si>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</si>
  <si>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</si>
  <si>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</si>
  <si>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</si>
  <si>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</si>
  <si>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</si>
  <si>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</si>
  <si>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</si>
  <si>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</si>
  <si>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</si>
  <si>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</si>
  <si>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</si>
  <si>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</si>
  <si>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</si>
  <si>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</si>
  <si>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</si>
  <si>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</si>
  <si>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</si>
  <si>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</si>
  <si>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</si>
  <si>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</si>
  <si>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</si>
  <si>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</si>
  <si>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</si>
  <si>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</si>
  <si>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</si>
  <si>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</si>
  <si>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</si>
  <si>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</si>
  <si>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</si>
  <si>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</si>
  <si>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</si>
  <si>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</si>
  <si>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</si>
  <si>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</si>
  <si>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</si>
  <si>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</si>
  <si>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</si>
  <si>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</si>
  <si>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</si>
  <si>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</si>
  <si>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</si>
  <si>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</si>
  <si>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</si>
  <si>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</si>
  <si>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</si>
  <si>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</si>
  <si>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</si>
  <si>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</si>
  <si>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</si>
  <si>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</si>
  <si>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</si>
  <si>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</si>
  <si>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</si>
  <si>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</si>
  <si>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</si>
  <si>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</si>
  <si>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</si>
  <si>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</si>
  <si>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</si>
  <si>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</si>
  <si>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</si>
  <si>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</si>
  <si>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</si>
  <si>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</si>
  <si>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</si>
  <si>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</si>
  <si>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</si>
  <si>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</si>
  <si>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</si>
  <si>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</si>
  <si>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</si>
  <si>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</si>
  <si>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</si>
  <si>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</si>
  <si>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</si>
  <si>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</si>
  <si>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</si>
  <si>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</si>
  <si>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</si>
  <si>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</si>
  <si>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</si>
  <si>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</si>
  <si>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</si>
  <si>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</si>
  <si>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</si>
  <si>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</si>
  <si>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</si>
  <si>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</si>
  <si>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</si>
  <si>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</si>
  <si>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</si>
  <si>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</si>
  <si>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</si>
  <si>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</si>
  <si>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</si>
  <si>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</si>
  <si>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</si>
  <si>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</si>
  <si>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</si>
  <si>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</si>
  <si>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</si>
  <si>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</si>
  <si>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</si>
  <si>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</si>
  <si>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</si>
  <si>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</si>
  <si>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</si>
  <si>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</si>
  <si>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</si>
  <si>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</si>
  <si>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</si>
  <si>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</si>
  <si>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</si>
  <si>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</si>
  <si>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</si>
  <si>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</si>
  <si>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</si>
  <si>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</si>
  <si>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</si>
  <si>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</si>
  <si>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</si>
  <si>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</si>
  <si>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</si>
  <si>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</si>
  <si>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</si>
  <si>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</si>
  <si>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</si>
  <si>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</si>
  <si>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</si>
  <si>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</si>
  <si>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</si>
  <si>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</si>
  <si>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</si>
  <si>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</si>
  <si>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</si>
  <si>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</si>
  <si>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</si>
  <si>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</si>
  <si>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</si>
  <si>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</si>
  <si>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</si>
  <si>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</si>
  <si>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</si>
  <si>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</si>
  <si>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</si>
  <si>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</si>
  <si>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</si>
  <si>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</si>
  <si>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</si>
  <si>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</si>
  <si>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</si>
  <si>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</si>
  <si>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</si>
  <si>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</si>
  <si>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</si>
  <si>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</si>
  <si>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</si>
  <si>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</si>
  <si>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</si>
  <si>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</si>
  <si>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</si>
  <si>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</si>
  <si>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</si>
  <si>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</si>
  <si>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</si>
  <si>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</si>
  <si>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</si>
  <si>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</si>
  <si>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</si>
  <si>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</si>
  <si>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</si>
  <si>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</si>
  <si>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</si>
  <si>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</si>
  <si>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</si>
  <si>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</si>
  <si>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</si>
  <si>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</si>
  <si>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</si>
  <si>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</si>
  <si>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</si>
  <si>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</si>
  <si>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</si>
  <si>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</si>
  <si>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</si>
  <si>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</si>
  <si>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</si>
  <si>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</si>
  <si>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</si>
  <si>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</si>
  <si>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</si>
  <si>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</si>
  <si>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</si>
  <si>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</si>
  <si>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</si>
  <si>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</si>
  <si>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</si>
  <si>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</si>
  <si>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</si>
  <si>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</si>
  <si>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</si>
  <si>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</si>
  <si>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</si>
  <si>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</si>
  <si>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</si>
  <si>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</si>
  <si>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</si>
  <si>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</si>
  <si>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</si>
  <si>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</si>
  <si>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</si>
  <si>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</si>
  <si>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</si>
  <si>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</si>
  <si>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</si>
  <si>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</si>
  <si>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</si>
  <si>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</si>
  <si>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</si>
  <si>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</si>
  <si>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</si>
  <si>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</si>
  <si>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</si>
  <si>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</si>
  <si>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</si>
  <si>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</si>
  <si>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</si>
  <si>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</si>
  <si>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</si>
  <si>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</si>
  <si>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</si>
  <si>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</si>
  <si>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</si>
  <si>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</si>
  <si>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</si>
  <si>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</si>
  <si>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</si>
  <si>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</si>
  <si>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</si>
  <si>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</si>
  <si>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</si>
  <si>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</si>
  <si>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</si>
  <si>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</si>
  <si>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</si>
  <si>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</si>
  <si>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</si>
  <si>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</si>
  <si>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</si>
  <si>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</si>
  <si>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</si>
  <si>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</si>
  <si>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</si>
  <si>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</si>
  <si>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</si>
  <si>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</si>
  <si>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</si>
  <si>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</si>
  <si>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</si>
  <si>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</si>
  <si>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</si>
  <si>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</si>
  <si>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</si>
  <si>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</si>
  <si>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</si>
  <si>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</si>
  <si>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</si>
  <si>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</si>
  <si>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</si>
  <si>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</si>
  <si>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</si>
  <si>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</si>
  <si>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</si>
  <si>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</si>
  <si>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</si>
  <si>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</si>
  <si>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</si>
  <si>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</si>
  <si>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</si>
  <si>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</si>
  <si>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</si>
  <si>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</si>
  <si>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</si>
  <si>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</si>
  <si>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</si>
  <si>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</si>
  <si>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</si>
  <si>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</si>
  <si>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</si>
  <si>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</si>
  <si>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</si>
  <si>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</si>
  <si>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</si>
  <si>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</si>
  <si>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</si>
  <si>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</si>
  <si>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</si>
  <si>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</si>
  <si>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</si>
  <si>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</si>
  <si>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</si>
  <si>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</si>
  <si>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</si>
  <si>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</si>
  <si>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</si>
  <si>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</si>
  <si>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</si>
  <si>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</si>
  <si>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</si>
  <si>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</si>
  <si>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</si>
  <si>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</si>
  <si>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</si>
  <si>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</si>
  <si>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</si>
  <si>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</si>
  <si>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</si>
  <si>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</si>
  <si>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</si>
  <si>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</si>
  <si>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</si>
  <si>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</si>
  <si>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</si>
  <si>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</si>
  <si>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</si>
  <si>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</si>
  <si>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</si>
  <si>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</si>
  <si>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</si>
  <si>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</si>
  <si>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</si>
  <si>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</si>
  <si>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</si>
  <si>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</si>
  <si>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</si>
  <si>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</si>
  <si>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</si>
  <si>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</si>
  <si>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</si>
  <si>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</si>
  <si>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</si>
  <si>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</si>
  <si>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</si>
  <si>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</si>
  <si>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</si>
  <si>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</si>
  <si>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</si>
  <si>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</si>
  <si>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</si>
  <si>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</si>
  <si>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</si>
  <si>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</si>
  <si>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</si>
  <si>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</si>
  <si>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</si>
  <si>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</si>
  <si>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</si>
  <si>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</si>
  <si>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</si>
  <si>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</si>
  <si>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</si>
  <si>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</si>
  <si>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</si>
  <si>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</si>
  <si>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</si>
  <si>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</si>
  <si>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</si>
  <si>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</si>
  <si>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</si>
  <si>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</si>
  <si>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</si>
  <si>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</si>
  <si>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</si>
  <si>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</si>
  <si>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</si>
  <si>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</si>
  <si>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</si>
  <si>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</si>
  <si>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</si>
  <si>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</si>
  <si>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</si>
  <si>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</si>
  <si>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</si>
  <si>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</si>
  <si>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</si>
  <si>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</si>
  <si>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</si>
  <si>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</si>
  <si>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</si>
  <si>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</si>
  <si>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</si>
  <si>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</si>
  <si>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</si>
  <si>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</si>
  <si>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</si>
  <si>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</si>
  <si>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</si>
  <si>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</si>
  <si>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</si>
  <si>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</si>
  <si>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</si>
  <si>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</si>
  <si>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</si>
  <si>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</si>
  <si>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</si>
  <si>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</si>
  <si>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</si>
  <si>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</si>
  <si>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</si>
  <si>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</si>
  <si>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</si>
  <si>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</si>
  <si>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</si>
  <si>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</si>
  <si>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</si>
  <si>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</si>
  <si>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</si>
  <si>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</si>
  <si>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</si>
  <si>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</si>
  <si>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</si>
  <si>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</si>
  <si>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</si>
  <si>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</si>
  <si>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</si>
  <si>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</si>
  <si>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</si>
  <si>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</si>
  <si>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</si>
  <si>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</si>
  <si>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</si>
  <si>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</si>
  <si>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</si>
  <si>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</si>
  <si>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</si>
  <si>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</si>
  <si>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</si>
  <si>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</si>
  <si>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</si>
  <si>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</si>
  <si>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</si>
  <si>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</si>
  <si>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</si>
  <si>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</si>
  <si>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</si>
  <si>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</si>
  <si>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</si>
  <si>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</si>
  <si>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</si>
  <si>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</si>
  <si>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</si>
  <si>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</si>
  <si>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</si>
  <si>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</si>
  <si>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</si>
  <si>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</si>
  <si>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</si>
  <si>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</si>
  <si>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</si>
  <si>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</si>
  <si>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</si>
  <si>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</si>
  <si>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</si>
  <si>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</si>
  <si>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</si>
  <si>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</si>
  <si>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</si>
  <si>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</si>
  <si>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</si>
  <si>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</si>
  <si>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</si>
  <si>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</si>
  <si>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</si>
  <si>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</si>
  <si>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</si>
  <si>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</si>
  <si>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</si>
  <si>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</si>
  <si>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</si>
  <si>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</si>
  <si>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</si>
  <si>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</si>
  <si>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</si>
  <si>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</si>
  <si>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</si>
  <si>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</si>
  <si>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</si>
  <si>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</si>
  <si>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</si>
  <si>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</si>
  <si>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</si>
  <si>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</si>
  <si>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</si>
  <si>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</si>
  <si>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</si>
  <si>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</si>
  <si>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</si>
  <si>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</si>
  <si>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</si>
  <si>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</si>
  <si>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</si>
  <si>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</si>
  <si>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</si>
  <si>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</si>
  <si>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</si>
  <si>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</si>
  <si>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</si>
  <si>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</si>
  <si>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</si>
  <si>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</si>
  <si>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</si>
  <si>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</si>
  <si>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</si>
  <si>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</si>
  <si>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</si>
  <si>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</si>
  <si>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</si>
  <si>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</si>
  <si>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</si>
  <si>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</si>
  <si>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</si>
  <si>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</si>
  <si>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</si>
  <si>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</si>
  <si>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</si>
  <si>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</si>
  <si>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</si>
  <si>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</si>
  <si>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</si>
  <si>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</si>
  <si>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</si>
  <si>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</si>
  <si>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</si>
  <si>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</si>
  <si>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</si>
  <si>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</si>
  <si>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</si>
  <si>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</si>
  <si>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</si>
  <si>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</si>
  <si>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</si>
  <si>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</si>
  <si>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</si>
  <si>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</si>
  <si>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</si>
  <si>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</si>
  <si>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</si>
  <si>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</si>
  <si>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</si>
  <si>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</si>
  <si>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</si>
  <si>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</si>
  <si>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</si>
  <si>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</si>
  <si>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</si>
  <si>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</si>
  <si>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</si>
  <si>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</si>
  <si>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</si>
  <si>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</si>
  <si>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</si>
  <si>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</si>
  <si>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</si>
  <si>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</si>
  <si>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</si>
  <si>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</si>
  <si>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</si>
  <si>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</si>
  <si>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</si>
  <si>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</si>
  <si>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</si>
  <si>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</si>
  <si>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</si>
  <si>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</si>
  <si>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</si>
  <si>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</si>
  <si>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</si>
  <si>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</si>
  <si>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</si>
  <si>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</si>
  <si>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</si>
  <si>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</si>
  <si>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</si>
  <si>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</si>
  <si>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</si>
  <si>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</si>
  <si>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</si>
  <si>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</si>
  <si>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</si>
  <si>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</si>
  <si>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</si>
  <si>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</si>
  <si>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</si>
  <si>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</si>
  <si>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</si>
  <si>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</si>
  <si>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</si>
  <si>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</si>
  <si>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</si>
  <si>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</si>
  <si>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</si>
  <si>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</si>
  <si>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</si>
  <si>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</si>
  <si>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</si>
  <si>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</si>
  <si>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</si>
  <si>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</si>
  <si>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</si>
  <si>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</si>
  <si>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</si>
  <si>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</si>
  <si>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</si>
  <si>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</si>
  <si>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</si>
  <si>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</si>
  <si>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</si>
  <si>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</si>
  <si>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</si>
  <si>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</si>
  <si>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</si>
  <si>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</si>
  <si>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</si>
  <si>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</si>
  <si>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</si>
  <si>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</si>
  <si>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</si>
  <si>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</si>
  <si>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</si>
  <si>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</si>
  <si>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</si>
  <si>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</si>
  <si>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</si>
  <si>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</si>
  <si>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</si>
  <si>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</si>
  <si>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</si>
  <si>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</si>
  <si>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</si>
  <si>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</si>
  <si>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</si>
  <si>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</si>
  <si>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</si>
  <si>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</si>
  <si>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</si>
  <si>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</si>
  <si>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</si>
  <si>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</si>
  <si>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</si>
  <si>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</si>
  <si>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</si>
  <si>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</si>
  <si>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</si>
  <si>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</si>
  <si>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</si>
  <si>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</si>
  <si>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</si>
  <si>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</si>
  <si>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</si>
  <si>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</si>
  <si>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</si>
  <si>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</si>
  <si>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</si>
  <si>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</si>
  <si>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</si>
  <si>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</si>
  <si>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</si>
  <si>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</si>
  <si>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</si>
  <si>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</si>
  <si>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</si>
  <si>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</si>
  <si>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</si>
  <si>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</si>
  <si>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</si>
  <si>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</si>
  <si>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</si>
  <si>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</si>
  <si>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</si>
  <si>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</si>
  <si>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</si>
  <si>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</si>
  <si>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</si>
  <si>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</si>
  <si>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</si>
  <si>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</si>
  <si>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</si>
  <si>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</si>
  <si>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</si>
  <si>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</si>
  <si>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</si>
  <si>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</si>
  <si>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</si>
  <si>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</si>
  <si>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</si>
  <si>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</si>
  <si>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</si>
  <si>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</si>
  <si>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</si>
  <si>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</si>
  <si>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</si>
  <si>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</si>
  <si>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</si>
  <si>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</si>
  <si>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</si>
  <si>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</si>
  <si>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</si>
  <si>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</si>
  <si>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</si>
  <si>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</si>
  <si>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</si>
  <si>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</si>
  <si>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</si>
  <si>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</si>
  <si>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</si>
  <si>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</si>
  <si>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</si>
  <si>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</si>
  <si>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</si>
  <si>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</si>
  <si>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</si>
  <si>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</si>
  <si>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</si>
  <si>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</si>
  <si>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</si>
  <si>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</si>
  <si>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</si>
  <si>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</si>
  <si>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</si>
  <si>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</si>
  <si>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</si>
  <si>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</si>
  <si>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</si>
  <si>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</si>
  <si>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</si>
  <si>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</si>
  <si>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</si>
  <si>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</si>
  <si>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</si>
  <si>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</si>
  <si>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</si>
  <si>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</si>
  <si>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</si>
  <si>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</si>
  <si>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</si>
  <si>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</si>
  <si>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</si>
  <si>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</si>
  <si>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</si>
  <si>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</si>
  <si>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</si>
  <si>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</si>
  <si>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</si>
  <si>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</si>
  <si>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</si>
  <si>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</si>
  <si>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</si>
  <si>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</si>
  <si>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</si>
  <si>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</si>
  <si>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</si>
  <si>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</si>
  <si>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</si>
  <si>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</si>
  <si>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</si>
  <si>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</si>
  <si>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</si>
  <si>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</si>
  <si>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</si>
  <si>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</si>
  <si>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</si>
  <si>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</si>
  <si>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</si>
  <si>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</si>
  <si>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</si>
  <si>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</si>
  <si>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</si>
  <si>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</si>
  <si>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</si>
  <si>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</si>
  <si>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</si>
  <si>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</si>
  <si>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</si>
  <si>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</si>
  <si>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</si>
  <si>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</si>
  <si>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</si>
  <si>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</si>
  <si>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</si>
  <si>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</si>
  <si>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</si>
  <si>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</si>
  <si>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</si>
  <si>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</si>
  <si>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</si>
  <si>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</si>
  <si>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</si>
  <si>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</si>
  <si>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</si>
  <si>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</si>
  <si>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</si>
  <si>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</si>
  <si>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</si>
  <si>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</si>
  <si>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</si>
  <si>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</si>
  <si>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</si>
  <si>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</si>
  <si>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</si>
  <si>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</si>
  <si>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</si>
  <si>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</si>
  <si>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</si>
  <si>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</si>
  <si>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</si>
  <si>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</si>
  <si>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</si>
  <si>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</si>
  <si>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</si>
  <si>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</si>
  <si>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</si>
  <si>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</si>
  <si>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</si>
  <si>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</si>
  <si>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</si>
  <si>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</si>
  <si>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</si>
  <si>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</si>
  <si>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</si>
  <si>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</si>
  <si>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</si>
  <si>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</si>
  <si>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</si>
  <si>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</si>
  <si>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</si>
  <si>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</si>
  <si>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</si>
  <si>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</si>
  <si>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</si>
  <si>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</si>
  <si>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</si>
  <si>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</si>
  <si>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</si>
  <si>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</si>
  <si>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</si>
  <si>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</si>
  <si>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</si>
  <si>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</si>
  <si>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</si>
  <si>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</si>
  <si>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</si>
  <si>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</si>
  <si>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</si>
  <si>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</si>
  <si>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</si>
  <si>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</si>
  <si>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</si>
  <si>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</si>
  <si>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</si>
  <si>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</si>
  <si>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</si>
  <si>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</si>
  <si>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</si>
  <si>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</si>
  <si>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</si>
  <si>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</si>
  <si>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</si>
  <si>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</si>
  <si>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</si>
  <si>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</si>
  <si>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</si>
  <si>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</si>
  <si>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</si>
  <si>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</si>
  <si>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</si>
  <si>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</si>
  <si>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</si>
  <si>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</si>
  <si>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</si>
  <si>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</si>
  <si>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</si>
  <si>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</si>
  <si>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</si>
  <si>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</si>
  <si>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</si>
  <si>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</si>
  <si>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</si>
  <si>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</si>
  <si>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</si>
  <si>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</si>
  <si>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</si>
  <si>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</si>
  <si>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</si>
  <si>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</si>
  <si>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</si>
  <si>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</si>
  <si>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</si>
  <si>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</si>
  <si>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</si>
  <si>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</si>
  <si>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</si>
  <si>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</si>
  <si>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</si>
  <si>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</si>
  <si>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</si>
  <si>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</si>
  <si>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</si>
  <si>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</si>
  <si>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</si>
  <si>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</si>
  <si>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</si>
  <si>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</si>
  <si>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</si>
  <si>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</si>
  <si>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</si>
  <si>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</si>
  <si>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</si>
  <si>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</si>
  <si>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</si>
  <si>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</si>
  <si>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</si>
  <si>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</si>
  <si>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</si>
  <si>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</si>
  <si>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</si>
  <si>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</si>
  <si>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</si>
  <si>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</si>
  <si>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</si>
  <si>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</si>
  <si>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</si>
  <si>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</si>
  <si>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</si>
  <si>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</si>
  <si>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</si>
  <si>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</si>
  <si>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</si>
  <si>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</si>
  <si>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</si>
  <si>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</si>
  <si>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</si>
  <si>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</si>
  <si>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</si>
  <si>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</si>
  <si>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</si>
  <si>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</si>
  <si>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</si>
  <si>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</si>
  <si>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</si>
  <si>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</si>
  <si>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</si>
  <si>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</si>
  <si>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</si>
  <si>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</si>
  <si>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</si>
  <si>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</si>
  <si>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</si>
  <si>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</si>
  <si>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</si>
  <si>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</si>
  <si>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</si>
  <si>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</si>
  <si>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</si>
  <si>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</si>
  <si>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</si>
  <si>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</si>
  <si>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</si>
  <si>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</si>
  <si>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</si>
  <si>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</si>
  <si>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</si>
  <si>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</si>
  <si>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</si>
  <si>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</si>
  <si>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</si>
  <si>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</si>
  <si>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</si>
  <si>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</si>
  <si>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</si>
  <si>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</si>
  <si>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</si>
  <si>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</si>
  <si>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</si>
  <si>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</si>
  <si>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</si>
  <si>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</si>
  <si>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</si>
  <si>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</si>
  <si>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</si>
  <si>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</si>
  <si>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</si>
  <si>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</si>
  <si>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</si>
  <si>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</si>
  <si>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</si>
  <si>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</si>
  <si>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</si>
  <si>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</si>
  <si>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</si>
  <si>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</si>
  <si>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</si>
  <si>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</si>
  <si>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</si>
  <si>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</si>
  <si>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</si>
  <si>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</si>
  <si>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</si>
  <si>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</si>
  <si>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</si>
  <si>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</si>
  <si>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</si>
  <si>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</si>
  <si>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</si>
  <si>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</si>
  <si>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</si>
  <si>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</si>
  <si>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</si>
  <si>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</si>
  <si>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</si>
  <si>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</si>
  <si>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</si>
  <si>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</si>
  <si>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</si>
  <si>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</si>
  <si>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</si>
  <si>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</si>
  <si>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</si>
  <si>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</si>
  <si>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</si>
  <si>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</si>
  <si>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</si>
  <si>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</si>
  <si>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</si>
  <si>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</si>
  <si>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</si>
  <si>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</si>
  <si>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</si>
  <si>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</si>
  <si>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</si>
  <si>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</si>
  <si>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</si>
  <si>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</si>
  <si>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</si>
  <si>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</si>
  <si>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</si>
  <si>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</si>
  <si>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</si>
  <si>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</si>
  <si>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</si>
  <si>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</si>
  <si>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</si>
  <si>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</si>
  <si>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</si>
  <si>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</si>
  <si>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</si>
  <si>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</si>
  <si>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</si>
  <si>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</si>
  <si>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</si>
  <si>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</si>
  <si>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</si>
  <si>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</si>
  <si>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</si>
  <si>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</si>
  <si>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</si>
  <si>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</si>
  <si>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</si>
  <si>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</si>
  <si>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</si>
  <si>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</si>
  <si>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</si>
  <si>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</si>
  <si>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</si>
  <si>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</si>
  <si>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</si>
  <si>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</si>
  <si>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</si>
  <si>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</si>
  <si>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</si>
  <si>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</si>
  <si>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</si>
  <si>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</si>
  <si>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</si>
  <si>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</si>
  <si>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</si>
  <si>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</si>
  <si>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</si>
  <si>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</si>
  <si>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</si>
  <si>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</si>
  <si>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</si>
  <si>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</si>
  <si>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</si>
  <si>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</si>
  <si>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</si>
  <si>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</si>
  <si>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</si>
  <si>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</si>
  <si>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</si>
  <si>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</si>
  <si>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</si>
  <si>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</si>
  <si>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</si>
  <si>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</si>
  <si>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</si>
  <si>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</si>
  <si>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</si>
  <si>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</si>
  <si>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</si>
  <si>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</si>
  <si>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</si>
  <si>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</si>
  <si>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</si>
  <si>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</si>
  <si>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</si>
  <si>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</si>
  <si>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</si>
  <si>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</si>
  <si>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</si>
  <si>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</si>
  <si>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</si>
  <si>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</si>
  <si>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</si>
  <si>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</si>
  <si>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</si>
  <si>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</si>
  <si>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</si>
  <si>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</si>
  <si>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</si>
  <si>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</si>
  <si>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</si>
  <si>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</si>
  <si>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</si>
  <si>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</si>
  <si>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</si>
  <si>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</si>
  <si>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</si>
  <si>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</si>
  <si>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</si>
  <si>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</si>
  <si>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</si>
  <si>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</si>
  <si>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</si>
  <si>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</si>
  <si>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</si>
  <si>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</si>
  <si>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</si>
  <si>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</si>
  <si>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</si>
  <si>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</si>
  <si>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</si>
  <si>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</si>
  <si>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</si>
  <si>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</si>
  <si>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</si>
  <si>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</si>
  <si>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</si>
  <si>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</si>
  <si>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</si>
  <si>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</si>
  <si>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</si>
  <si>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</si>
  <si>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</si>
  <si>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</si>
  <si>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</si>
  <si>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</si>
  <si>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</si>
  <si>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</si>
  <si>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</si>
  <si>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</si>
  <si>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</si>
  <si>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</si>
  <si>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</si>
  <si>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</si>
  <si>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</si>
  <si>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</si>
  <si>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</si>
  <si>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</si>
  <si>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</si>
  <si>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</si>
  <si>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</si>
  <si>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</si>
  <si>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</si>
  <si>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</si>
  <si>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</si>
  <si>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</si>
  <si>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</si>
  <si>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</si>
  <si>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</si>
  <si>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</si>
  <si>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</si>
  <si>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</si>
  <si>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</si>
  <si>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</si>
  <si>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</si>
  <si>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</si>
  <si>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</si>
  <si>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</si>
  <si>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</si>
  <si>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</si>
  <si>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</si>
  <si>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</si>
  <si>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</si>
  <si>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</si>
  <si>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</si>
  <si>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</si>
  <si>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</si>
  <si>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</si>
  <si>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</si>
  <si>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</si>
  <si>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</si>
  <si>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</si>
  <si>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</si>
  <si>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</si>
  <si>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</si>
  <si>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</si>
  <si>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</si>
  <si>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</si>
  <si>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</si>
  <si>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</si>
  <si>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</si>
  <si>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</si>
  <si>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</si>
  <si>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</si>
  <si>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</si>
  <si>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</si>
  <si>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</si>
  <si>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</si>
  <si>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</si>
  <si>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</si>
  <si>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</si>
  <si>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</si>
  <si>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</si>
  <si>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</si>
  <si>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</si>
  <si>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</si>
  <si>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</si>
  <si>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</si>
  <si>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</si>
  <si>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</si>
  <si>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</si>
  <si>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</si>
  <si>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</si>
  <si>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</si>
  <si>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</si>
  <si>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</si>
  <si>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</si>
  <si>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</si>
  <si>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</si>
  <si>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</si>
  <si>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</si>
  <si>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</si>
  <si>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</si>
  <si>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</si>
  <si>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</si>
  <si>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</si>
  <si>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</si>
  <si>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</si>
  <si>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</si>
  <si>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</si>
  <si>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</si>
  <si>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</si>
  <si>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</si>
  <si>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</si>
  <si>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</si>
  <si>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</si>
  <si>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</si>
  <si>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</si>
  <si>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</si>
  <si>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</si>
  <si>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</si>
  <si>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</si>
  <si>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</si>
  <si>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</si>
  <si>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</si>
  <si>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</si>
  <si>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</si>
  <si>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</si>
  <si>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</si>
  <si>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</si>
  <si>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</si>
  <si>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</si>
  <si>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</si>
  <si>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</si>
  <si>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</si>
  <si>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</si>
  <si>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</si>
  <si>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</si>
  <si>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</si>
  <si>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</si>
  <si>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</si>
  <si>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</si>
  <si>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</si>
  <si>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</si>
  <si>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</si>
  <si>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</si>
  <si>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</si>
  <si>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</si>
  <si>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</si>
  <si>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</si>
  <si>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</si>
  <si>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</si>
  <si>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</si>
  <si>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</si>
  <si>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</si>
  <si>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</si>
  <si>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</si>
  <si>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</si>
  <si>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</si>
  <si>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</si>
  <si>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</si>
  <si>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</si>
  <si>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</si>
  <si>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</si>
  <si>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</si>
  <si>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</si>
  <si>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</si>
  <si>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</si>
  <si>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</si>
  <si>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</si>
  <si>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</si>
  <si>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</si>
  <si>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</si>
  <si>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</si>
  <si>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</si>
  <si>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</si>
  <si>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</si>
  <si>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</si>
  <si>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</si>
  <si>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</si>
  <si>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</si>
  <si>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</si>
  <si>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</si>
  <si>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</si>
  <si>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</si>
  <si>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</si>
  <si>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</si>
  <si>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</si>
  <si>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</si>
  <si>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</si>
  <si>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</si>
  <si>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</si>
  <si>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</si>
  <si>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</si>
  <si>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</si>
  <si>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</si>
  <si>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</si>
  <si>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</si>
  <si>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</si>
  <si>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</si>
  <si>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</si>
  <si>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</si>
  <si>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</si>
  <si>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</si>
  <si>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</si>
  <si>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</si>
  <si>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</si>
  <si>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</si>
  <si>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</si>
  <si>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</si>
  <si>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</si>
  <si>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</si>
  <si>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</si>
  <si>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</si>
  <si>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</si>
  <si>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</si>
  <si>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</si>
  <si>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</si>
  <si>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</si>
  <si>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</si>
  <si>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</si>
  <si>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</si>
  <si>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</si>
  <si>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</si>
  <si>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</si>
  <si>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</si>
  <si>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</si>
  <si>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</si>
  <si>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</si>
  <si>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</si>
  <si>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</si>
  <si>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</si>
  <si>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</si>
  <si>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</si>
  <si>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</si>
  <si>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</si>
  <si>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</si>
  <si>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</si>
  <si>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</si>
  <si>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</si>
  <si>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</si>
  <si>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</si>
  <si>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</si>
  <si>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</si>
  <si>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</si>
  <si>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</si>
  <si>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</si>
  <si>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</si>
  <si>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</si>
  <si>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</si>
  <si>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</si>
  <si>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</si>
  <si>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</si>
  <si>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</si>
  <si>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</si>
  <si>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</si>
  <si>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</si>
  <si>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</si>
  <si>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</si>
  <si>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</si>
  <si>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</si>
  <si>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</si>
  <si>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</si>
  <si>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</si>
  <si>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</si>
  <si>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</si>
  <si>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</si>
  <si>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</si>
  <si>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</si>
  <si>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</si>
  <si>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</si>
  <si>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</si>
  <si>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</si>
  <si>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</si>
  <si>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</si>
  <si>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</si>
  <si>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</si>
  <si>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</si>
  <si>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</si>
  <si>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</si>
  <si>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</si>
  <si>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</si>
  <si>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</si>
  <si>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</si>
  <si>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</si>
  <si>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</si>
  <si>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</si>
  <si>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</si>
  <si>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</si>
  <si>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</si>
  <si>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</si>
  <si>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</si>
  <si>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</si>
  <si>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</si>
  <si>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</si>
  <si>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</si>
  <si>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</si>
  <si>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</si>
  <si>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</si>
  <si>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</si>
  <si>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</si>
  <si>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</si>
  <si>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</si>
  <si>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</si>
  <si>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</si>
  <si>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</si>
  <si>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</si>
  <si>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</si>
  <si>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</si>
  <si>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</si>
  <si>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</si>
  <si>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</si>
  <si>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</si>
  <si>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</si>
  <si>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</si>
  <si>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</si>
  <si>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</si>
  <si>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</si>
  <si>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</si>
  <si>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</si>
  <si>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</si>
  <si>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</si>
  <si>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</si>
  <si>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</si>
  <si>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</si>
  <si>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</si>
  <si>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</si>
  <si>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</si>
  <si>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</si>
  <si>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</si>
  <si>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</si>
  <si>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</si>
  <si>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</si>
  <si>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</si>
  <si>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</si>
  <si>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</si>
  <si>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</si>
  <si>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</si>
  <si>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</si>
  <si>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</si>
  <si>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</si>
  <si>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</si>
  <si>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</si>
  <si>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</si>
  <si>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</si>
  <si>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</si>
  <si>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</si>
  <si>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</si>
  <si>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</si>
  <si>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</si>
  <si>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</si>
  <si>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</si>
  <si>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</si>
  <si>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</si>
  <si>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</si>
  <si>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</si>
  <si>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</si>
  <si>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</si>
  <si>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</si>
  <si>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</si>
  <si>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</si>
  <si>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</si>
  <si>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</si>
  <si>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</si>
  <si>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</si>
  <si>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</si>
  <si>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</si>
  <si>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</si>
  <si>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</si>
  <si>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</si>
  <si>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</si>
  <si>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</si>
  <si>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</si>
  <si>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</si>
  <si>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</si>
  <si>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</si>
  <si>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</si>
  <si>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</si>
  <si>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</si>
  <si>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</si>
  <si>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</si>
  <si>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</si>
  <si>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</si>
  <si>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</si>
  <si>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</si>
  <si>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</si>
  <si>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</si>
  <si>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</si>
  <si>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</si>
  <si>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</si>
  <si>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</si>
  <si>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</si>
  <si>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</si>
  <si>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</si>
  <si>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</si>
  <si>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</si>
  <si>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</si>
  <si>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</si>
  <si>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</si>
  <si>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</si>
  <si>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</si>
  <si>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</si>
  <si>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</si>
  <si>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</si>
  <si>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</si>
  <si>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</si>
  <si>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</si>
  <si>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</si>
  <si>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</si>
  <si>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</si>
  <si>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</si>
  <si>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</si>
  <si>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</si>
  <si>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</si>
  <si>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</si>
  <si>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</si>
  <si>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</si>
  <si>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</si>
  <si>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</si>
  <si>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</si>
  <si>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</si>
  <si>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</si>
  <si>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</si>
  <si>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</si>
  <si>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</si>
  <si>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</si>
  <si>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</si>
  <si>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</si>
  <si>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</si>
  <si>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</si>
  <si>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</si>
  <si>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</si>
  <si>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</si>
  <si>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</si>
  <si>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</si>
  <si>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</si>
  <si>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</si>
  <si>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</si>
  <si>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</si>
  <si>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</si>
  <si>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</si>
  <si>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</si>
  <si>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</si>
  <si>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</si>
  <si>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</si>
  <si>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</si>
  <si>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</si>
  <si>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</si>
  <si>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</si>
  <si>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</si>
  <si>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</si>
  <si>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</si>
  <si>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</si>
  <si>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</si>
  <si>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</si>
  <si>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</si>
  <si>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</si>
  <si>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</si>
  <si>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</si>
  <si>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</si>
  <si>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</si>
  <si>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</si>
  <si>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</si>
  <si>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</si>
  <si>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</si>
  <si>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</si>
  <si>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</si>
  <si>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</si>
  <si>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</si>
  <si>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</si>
  <si>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</si>
  <si>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</si>
  <si>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</si>
  <si>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</si>
  <si>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</si>
  <si>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</si>
  <si>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</si>
  <si>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</si>
  <si>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</si>
  <si>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</si>
  <si>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</si>
  <si>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</si>
  <si>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</si>
  <si>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</si>
  <si>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</si>
  <si>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</si>
  <si>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</si>
  <si>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</si>
  <si>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</si>
  <si>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</si>
  <si>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</si>
  <si>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</si>
  <si>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</si>
  <si>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</si>
  <si>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</si>
  <si>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</si>
  <si>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</si>
  <si>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</si>
  <si>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</si>
  <si>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</si>
  <si>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</si>
  <si>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</si>
  <si>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</si>
  <si>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</si>
  <si>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</si>
  <si>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</si>
  <si>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</si>
  <si>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</si>
  <si>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</si>
  <si>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</si>
  <si>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</si>
  <si>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</si>
  <si>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</si>
  <si>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</si>
  <si>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</si>
  <si>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</si>
  <si>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</si>
  <si>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</si>
  <si>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</si>
  <si>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</si>
  <si>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</si>
  <si>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</si>
  <si>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</si>
  <si>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</si>
  <si>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</si>
  <si>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</si>
  <si>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</si>
  <si>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</si>
  <si>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</si>
  <si>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</si>
  <si>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</si>
  <si>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</si>
  <si>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</si>
  <si>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</si>
  <si>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</si>
  <si>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</si>
  <si>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</si>
  <si>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</si>
  <si>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</si>
  <si>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</si>
  <si>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</si>
  <si>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</si>
  <si>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</si>
  <si>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</si>
  <si>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</si>
  <si>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</si>
  <si>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</si>
  <si>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</si>
  <si>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</si>
  <si>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</si>
  <si>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</si>
  <si>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</si>
  <si>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</si>
  <si>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</si>
  <si>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</si>
  <si>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</si>
  <si>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</si>
  <si>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</si>
  <si>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</si>
  <si>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</si>
  <si>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</si>
  <si>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</si>
  <si>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</si>
  <si>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</si>
  <si>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</si>
  <si>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</si>
  <si>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</si>
  <si>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</si>
  <si>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</si>
  <si>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</si>
  <si>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</si>
  <si>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</si>
  <si>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</si>
  <si>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</si>
  <si>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</si>
  <si>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</si>
  <si>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</si>
  <si>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</si>
  <si>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</si>
  <si>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</si>
  <si>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</si>
  <si>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</si>
  <si>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</si>
  <si>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</si>
  <si>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</si>
  <si>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</si>
  <si>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</si>
  <si>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</si>
  <si>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</si>
  <si>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</si>
  <si>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</si>
  <si>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</si>
  <si>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</si>
  <si>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</si>
  <si>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</si>
  <si>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</si>
  <si>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</si>
  <si>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</si>
  <si>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</si>
  <si>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</si>
  <si>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</si>
  <si>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</si>
  <si>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</si>
  <si>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</si>
  <si>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</si>
  <si>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</si>
  <si>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</si>
  <si>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</si>
  <si>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</si>
  <si>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</si>
  <si>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</si>
  <si>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</si>
  <si>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</si>
  <si>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</si>
  <si>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</si>
  <si>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</si>
  <si>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</si>
  <si>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</si>
  <si>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</si>
  <si>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</si>
  <si>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</si>
  <si>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</si>
  <si>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</si>
  <si>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</si>
  <si>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</si>
  <si>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</si>
  <si>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</si>
  <si>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</si>
  <si>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</si>
  <si>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</si>
  <si>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</si>
  <si>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</si>
  <si>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</si>
  <si>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</si>
  <si>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</si>
  <si>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</si>
  <si>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</si>
  <si>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</si>
  <si>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</si>
  <si>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</si>
  <si>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</si>
  <si>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</si>
  <si>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</si>
  <si>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</si>
  <si>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</si>
  <si>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</si>
  <si>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</si>
  <si>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</si>
  <si>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</si>
  <si>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</si>
  <si>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</si>
  <si>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</si>
  <si>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</si>
  <si>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</si>
  <si>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</si>
  <si>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</si>
  <si>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</si>
  <si>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</si>
  <si>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</si>
  <si>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</si>
  <si>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</si>
  <si>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</si>
  <si>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</si>
  <si>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</si>
  <si>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</si>
  <si>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</si>
  <si>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</si>
  <si>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</si>
  <si>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</si>
  <si>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</si>
  <si>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</si>
  <si>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</si>
  <si>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</si>
  <si>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</si>
  <si>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</si>
  <si>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</si>
  <si>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</si>
  <si>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</si>
  <si>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</si>
  <si>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</si>
  <si>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</si>
  <si>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</si>
  <si>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</si>
  <si>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</si>
  <si>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</si>
  <si>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</si>
  <si>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</si>
  <si>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</si>
  <si>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</si>
  <si>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</si>
  <si>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</si>
  <si>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</si>
  <si>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</si>
  <si>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</si>
  <si>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</si>
  <si>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</si>
  <si>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</si>
  <si>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</si>
  <si>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</si>
  <si>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</si>
  <si>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</si>
  <si>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</si>
  <si>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</si>
  <si>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</si>
  <si>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</si>
  <si>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</si>
  <si>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</si>
  <si>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</si>
  <si>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</si>
  <si>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</si>
  <si>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</si>
  <si>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</si>
  <si>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</si>
  <si>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</si>
  <si>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</si>
  <si>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</si>
  <si>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</si>
  <si>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</si>
  <si>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</si>
  <si>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</si>
  <si>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</si>
  <si>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</si>
  <si>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</si>
  <si>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</si>
  <si>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</si>
  <si>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</si>
  <si>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</si>
  <si>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</si>
  <si>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</si>
  <si>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</si>
  <si>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</si>
  <si>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</si>
  <si>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</si>
  <si>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</si>
  <si>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</si>
  <si>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</si>
  <si>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</si>
  <si>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</si>
  <si>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</si>
  <si>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</si>
  <si>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</si>
  <si>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</si>
  <si>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</si>
  <si>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</si>
  <si>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</si>
  <si>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</si>
  <si>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</si>
  <si>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</si>
  <si>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</si>
  <si>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</si>
  <si>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</si>
  <si>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</si>
  <si>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</si>
  <si>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</si>
  <si>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</si>
  <si>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</si>
  <si>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</si>
  <si>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</si>
  <si>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</si>
  <si>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</si>
  <si>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</si>
  <si>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</si>
  <si>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</si>
  <si>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</si>
  <si>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</si>
  <si>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</si>
  <si>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</si>
  <si>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</si>
  <si>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</si>
  <si>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</si>
  <si>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</si>
  <si>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</si>
  <si>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</si>
  <si>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</si>
  <si>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</si>
  <si>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</si>
  <si>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</si>
  <si>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</si>
  <si>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</si>
  <si>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</si>
  <si>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</si>
  <si>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</si>
  <si>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</si>
  <si>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</si>
  <si>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</si>
  <si>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</si>
  <si>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</si>
  <si>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</si>
  <si>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</si>
  <si>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</si>
  <si>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</si>
  <si>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</si>
  <si>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</si>
  <si>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</si>
  <si>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</si>
  <si>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</si>
  <si>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</si>
  <si>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</si>
  <si>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</si>
  <si>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</si>
  <si>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</si>
  <si>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</si>
  <si>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</si>
  <si>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</si>
  <si>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</si>
  <si>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</si>
  <si>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</si>
  <si>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</si>
  <si>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</si>
  <si>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</si>
  <si>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</si>
  <si>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</si>
  <si>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</si>
  <si>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</si>
  <si>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</si>
  <si>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</si>
  <si>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</si>
  <si>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</si>
  <si>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</si>
  <si>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</si>
  <si>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</si>
  <si>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</si>
  <si>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</si>
  <si>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</si>
  <si>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</si>
  <si>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</si>
  <si>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</si>
  <si>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</si>
  <si>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</si>
  <si>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</si>
  <si>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</si>
  <si>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</si>
  <si>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</si>
  <si>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</si>
  <si>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</si>
  <si>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</si>
  <si>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</si>
  <si>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</si>
  <si>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</si>
  <si>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</si>
  <si>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</si>
  <si>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</si>
  <si>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</si>
  <si>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</si>
  <si>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</si>
  <si>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</si>
  <si>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</si>
  <si>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</si>
  <si>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</si>
  <si>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</si>
  <si>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</si>
  <si>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</si>
  <si>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</si>
  <si>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</si>
  <si>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</si>
  <si>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</si>
  <si>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</si>
  <si>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</si>
  <si>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</si>
  <si>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</si>
  <si>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</si>
  <si>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</si>
  <si>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</si>
  <si>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</si>
  <si>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</si>
  <si>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</si>
  <si>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</si>
  <si>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</si>
  <si>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</si>
  <si>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</si>
  <si>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</si>
  <si>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</si>
  <si>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</si>
  <si>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</si>
  <si>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</si>
  <si>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</si>
  <si>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</si>
  <si>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</si>
  <si>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</si>
  <si>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</si>
  <si>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</si>
  <si>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</si>
  <si>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</si>
  <si>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</si>
  <si>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</si>
  <si>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</si>
  <si>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</si>
  <si>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</si>
  <si>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</si>
  <si>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</si>
  <si>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</si>
  <si>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</si>
  <si>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</si>
  <si>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</si>
  <si>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</si>
  <si>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</si>
  <si>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</si>
  <si>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</si>
  <si>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</si>
  <si>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</si>
  <si>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</si>
  <si>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</si>
  <si>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</si>
  <si>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</si>
  <si>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</si>
  <si>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</si>
  <si>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</si>
  <si>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</si>
  <si>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</si>
  <si>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</si>
  <si>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</si>
  <si>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</si>
  <si>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</si>
  <si>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</si>
  <si>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</si>
  <si>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</si>
  <si>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</si>
  <si>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</si>
  <si>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</si>
  <si>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</si>
  <si>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</si>
  <si>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</si>
  <si>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</si>
  <si>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</si>
  <si>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</si>
  <si>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</si>
  <si>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</si>
  <si>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</si>
  <si>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</si>
  <si>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</si>
  <si>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</si>
  <si>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</si>
  <si>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</si>
  <si>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</si>
  <si>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</si>
  <si>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</si>
  <si>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</si>
  <si>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</si>
  <si>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</si>
  <si>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</si>
  <si>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</si>
  <si>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</si>
  <si>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</si>
  <si>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</si>
  <si>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</si>
  <si>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</si>
  <si>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</si>
  <si>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</si>
  <si>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</si>
  <si>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</si>
  <si>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</si>
  <si>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</si>
  <si>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</si>
  <si>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</si>
  <si>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</si>
  <si>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</si>
  <si>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</si>
  <si>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</si>
  <si>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</si>
  <si>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</si>
  <si>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</si>
  <si>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</si>
  <si>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</si>
  <si>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</si>
  <si>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</si>
  <si>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</si>
  <si>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</si>
  <si>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</si>
  <si>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</si>
  <si>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</si>
  <si>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</si>
  <si>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</si>
  <si>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</si>
  <si>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</si>
  <si>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</si>
  <si>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</si>
  <si>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</si>
  <si>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</si>
  <si>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</si>
  <si>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</si>
  <si>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</si>
  <si>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</si>
  <si>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</si>
  <si>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</si>
  <si>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</si>
  <si>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</si>
  <si>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</si>
  <si>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</si>
  <si>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</si>
  <si>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</si>
  <si>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</si>
  <si>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</si>
  <si>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</si>
  <si>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</si>
  <si>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</si>
  <si>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</si>
  <si>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</si>
  <si>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</si>
  <si>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</si>
  <si>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</si>
  <si>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</si>
  <si>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</si>
  <si>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</si>
  <si>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</si>
  <si>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</si>
  <si>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</si>
  <si>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</si>
  <si>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</si>
  <si>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</si>
  <si>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</si>
  <si>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</si>
  <si>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</si>
  <si>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</si>
  <si>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</si>
  <si>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</si>
  <si>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</si>
  <si>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</si>
  <si>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</si>
  <si>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</si>
  <si>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</si>
  <si>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</si>
  <si>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</si>
  <si>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</si>
  <si>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</si>
  <si>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</si>
  <si>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</si>
  <si>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</si>
  <si>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</si>
  <si>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</si>
  <si>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</si>
  <si>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</si>
  <si>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</si>
  <si>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</si>
  <si>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</si>
  <si>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</si>
  <si>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</si>
  <si>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</si>
  <si>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</si>
  <si>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</si>
  <si>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</si>
  <si>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</si>
  <si>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</si>
  <si>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</si>
  <si>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</si>
  <si>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</si>
  <si>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</si>
  <si>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</si>
  <si>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</si>
  <si>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</si>
  <si>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</si>
  <si>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</si>
  <si>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</si>
  <si>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</si>
  <si>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</si>
  <si>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</si>
  <si>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</si>
  <si>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</si>
  <si>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</si>
  <si>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</si>
  <si>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</si>
  <si>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</si>
  <si>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</si>
  <si>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</si>
  <si>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</si>
  <si>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</si>
  <si>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</si>
  <si>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</si>
  <si>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</si>
  <si>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</si>
  <si>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</si>
  <si>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</si>
  <si>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</si>
  <si>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</si>
  <si>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</si>
  <si>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</si>
  <si>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</si>
  <si>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</si>
  <si>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</si>
  <si>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</si>
  <si>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</si>
  <si>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</si>
  <si>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</si>
  <si>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</si>
  <si>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</si>
  <si>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</si>
  <si>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</si>
  <si>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</si>
  <si>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</si>
  <si>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</si>
  <si>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</si>
  <si>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</si>
  <si>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</si>
  <si>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</si>
  <si>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</si>
  <si>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</si>
  <si>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</si>
  <si>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</si>
  <si>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</si>
  <si>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</si>
  <si>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</si>
  <si>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</si>
  <si>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</si>
  <si>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</si>
  <si>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</si>
  <si>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</si>
  <si>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</si>
  <si>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</si>
  <si>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</si>
  <si>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</si>
  <si>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</si>
  <si>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</si>
  <si>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</si>
  <si>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</si>
  <si>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</si>
  <si>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</si>
  <si>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</si>
  <si>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</si>
  <si>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</si>
  <si>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</si>
  <si>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</si>
  <si>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</si>
  <si>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</si>
  <si>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</si>
  <si>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</si>
  <si>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</si>
  <si>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</si>
  <si>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</si>
  <si>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</si>
  <si>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</si>
  <si>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</si>
  <si>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</si>
  <si>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</si>
  <si>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</si>
  <si>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</si>
  <si>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</si>
  <si>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</si>
  <si>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</si>
  <si>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</si>
  <si>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</si>
  <si>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</si>
  <si>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</si>
  <si>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</si>
  <si>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</si>
  <si>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</si>
  <si>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</si>
  <si>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</si>
  <si>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</si>
  <si>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</si>
  <si>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</si>
  <si>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</si>
  <si>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</si>
  <si>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</si>
  <si>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</si>
  <si>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</si>
  <si>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</si>
  <si>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</si>
  <si>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</si>
  <si>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</si>
  <si>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</si>
  <si>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</si>
  <si>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</si>
  <si>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</si>
  <si>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</si>
  <si>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</si>
  <si>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</si>
  <si>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</si>
  <si>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</si>
  <si>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</si>
  <si>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</si>
  <si>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</si>
  <si>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</si>
  <si>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</si>
  <si>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</si>
  <si>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</si>
  <si>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</si>
  <si>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</si>
  <si>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</si>
  <si>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</si>
  <si>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</si>
  <si>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</si>
  <si>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</si>
  <si>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</si>
  <si>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</si>
  <si>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</si>
  <si>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</si>
  <si>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</si>
  <si>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</si>
  <si>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</si>
  <si>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</si>
  <si>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</si>
  <si>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</si>
  <si>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</si>
  <si>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</si>
  <si>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</si>
  <si>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</si>
  <si>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</si>
  <si>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</si>
  <si>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</si>
  <si>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</si>
  <si>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</si>
  <si>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</si>
  <si>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</si>
  <si>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</si>
  <si>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</si>
  <si>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</si>
  <si>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</si>
  <si>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</si>
  <si>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</si>
  <si>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</si>
  <si>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</si>
  <si>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</si>
  <si>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</si>
  <si>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</si>
  <si>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</si>
  <si>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</si>
  <si>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</si>
  <si>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</si>
  <si>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</si>
  <si>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</si>
  <si>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</si>
  <si>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</si>
  <si>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</si>
  <si>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</si>
  <si>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</si>
  <si>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</si>
  <si>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</si>
  <si>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</si>
  <si>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</si>
  <si>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</si>
  <si>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</si>
  <si>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</si>
  <si>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</si>
  <si>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</si>
  <si>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</si>
  <si>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</si>
  <si>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</si>
  <si>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</si>
  <si>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</si>
  <si>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</si>
  <si>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</si>
  <si>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</si>
  <si>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</si>
  <si>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</si>
  <si>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</si>
  <si>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</si>
  <si>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</si>
  <si>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</si>
  <si>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</si>
  <si>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</si>
  <si>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</si>
  <si>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</si>
  <si>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</si>
  <si>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</si>
  <si>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</si>
  <si>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</si>
  <si>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</si>
  <si>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</si>
  <si>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</si>
  <si>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</si>
  <si>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</si>
  <si>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</si>
  <si>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</si>
  <si>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</si>
  <si>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</si>
  <si>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</si>
  <si>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</si>
  <si>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</si>
  <si>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</si>
  <si>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</si>
  <si>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</si>
  <si>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</si>
  <si>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</si>
  <si>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</si>
  <si>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</si>
  <si>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</si>
  <si>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</si>
  <si>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</si>
  <si>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</si>
  <si>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</si>
  <si>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</si>
  <si>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</si>
  <si>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</si>
  <si>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</si>
  <si>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</si>
  <si>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</si>
  <si>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</si>
  <si>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</si>
  <si>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</si>
  <si>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</si>
  <si>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</si>
  <si>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</si>
  <si>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</si>
  <si>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</si>
  <si>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</si>
  <si>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</si>
  <si>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</si>
  <si>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</si>
  <si>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</si>
  <si>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</si>
  <si>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</si>
  <si>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</si>
  <si>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</si>
  <si>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</si>
  <si>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</si>
  <si>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</si>
  <si>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</si>
  <si>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</si>
  <si>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</si>
  <si>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</si>
  <si>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</si>
  <si>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</si>
  <si>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</si>
  <si>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</si>
  <si>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</si>
  <si>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</si>
  <si>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</si>
  <si>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</si>
  <si>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</si>
  <si>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</si>
  <si>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</si>
  <si>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</si>
  <si>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</si>
  <si>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</si>
  <si>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</si>
  <si>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</si>
  <si>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</si>
  <si>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</si>
  <si>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</si>
  <si>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</si>
  <si>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</si>
  <si>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</si>
  <si>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</si>
  <si>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</si>
  <si>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</si>
  <si>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</si>
  <si>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</si>
  <si>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</si>
  <si>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</si>
  <si>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</si>
  <si>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</si>
  <si>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</si>
  <si>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</si>
  <si>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</si>
  <si>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</si>
  <si>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</si>
  <si>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</si>
  <si>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</si>
  <si>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</si>
  <si>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</si>
  <si>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</si>
  <si>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</si>
  <si>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</si>
  <si>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</si>
  <si>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</si>
  <si>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</si>
  <si>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</si>
  <si>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</si>
  <si>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</si>
  <si>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</si>
  <si>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</si>
  <si>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</si>
  <si>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</si>
  <si>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</si>
  <si>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</si>
  <si>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</si>
  <si>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</si>
  <si>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</si>
  <si>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</si>
  <si>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</si>
  <si>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</si>
  <si>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</si>
  <si>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</si>
  <si>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</si>
  <si>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</si>
  <si>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</si>
  <si>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</si>
  <si>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</si>
  <si>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</si>
  <si>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</si>
  <si>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</si>
  <si>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</si>
  <si>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</si>
  <si>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</si>
  <si>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</si>
  <si>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</si>
  <si>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</si>
  <si>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</si>
  <si>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</si>
  <si>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</si>
  <si>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</si>
  <si>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</si>
  <si>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</si>
  <si>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</si>
  <si>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</si>
  <si>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</si>
  <si>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</si>
  <si>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</si>
  <si>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</si>
  <si>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</si>
  <si>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</si>
  <si>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</si>
  <si>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</si>
  <si>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</si>
  <si>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</si>
  <si>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</si>
  <si>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</si>
  <si>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</si>
  <si>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</si>
  <si>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</si>
  <si>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</si>
  <si>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</si>
  <si>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</si>
  <si>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</si>
  <si>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</si>
  <si>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</si>
  <si>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</si>
  <si>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</si>
  <si>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</si>
  <si>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</si>
  <si>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</si>
  <si>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</si>
  <si>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</si>
  <si>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</si>
  <si>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</si>
  <si>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</si>
  <si>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</si>
  <si>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</si>
  <si>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</si>
  <si>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</si>
  <si>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</si>
  <si>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</si>
  <si>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</si>
  <si>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</si>
  <si>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</si>
  <si>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</si>
  <si>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</si>
  <si>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</si>
  <si>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</si>
  <si>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</si>
  <si>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</si>
  <si>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</si>
  <si>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</si>
  <si>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</si>
  <si>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</si>
  <si>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</si>
  <si>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</si>
  <si>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</si>
  <si>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</si>
  <si>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</si>
  <si>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</si>
  <si>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</si>
  <si>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</si>
  <si>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</si>
  <si>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</si>
  <si>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</si>
  <si>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</si>
  <si>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</si>
  <si>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</si>
  <si>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</si>
  <si>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</si>
  <si>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</si>
  <si>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</si>
  <si>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</si>
  <si>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</si>
  <si>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</si>
  <si>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</si>
  <si>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</si>
  <si>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</si>
  <si>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</si>
  <si>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</si>
  <si>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</si>
  <si>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</si>
  <si>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</si>
  <si>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</si>
  <si>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</si>
  <si>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</si>
  <si>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</si>
  <si>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</si>
  <si>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</si>
  <si>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</si>
  <si>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</si>
  <si>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</si>
  <si>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</si>
  <si>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</si>
  <si>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</si>
  <si>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</si>
  <si>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</si>
  <si>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</si>
  <si>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</si>
  <si>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</si>
  <si>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</si>
  <si>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</si>
  <si>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</si>
  <si>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</si>
  <si>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</si>
  <si>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</si>
  <si>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</si>
  <si>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</si>
  <si>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</si>
  <si>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</si>
  <si>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</si>
  <si>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</si>
  <si>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</si>
  <si>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</si>
  <si>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</si>
  <si>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</si>
  <si>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</si>
  <si>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</si>
  <si>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</si>
  <si>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</si>
  <si>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</si>
  <si>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</si>
  <si>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</si>
  <si>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</si>
  <si>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</si>
  <si>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</si>
  <si>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</si>
  <si>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</si>
  <si>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</si>
  <si>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</si>
  <si>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</si>
  <si>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</si>
  <si>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</si>
  <si>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</si>
  <si>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</si>
  <si>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</si>
  <si>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</si>
  <si>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</si>
  <si>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</si>
  <si>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</si>
  <si>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</si>
  <si>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</si>
  <si>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</si>
  <si>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</si>
  <si>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</si>
  <si>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</si>
  <si>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</si>
  <si>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</si>
  <si>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</si>
  <si>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</si>
  <si>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</si>
  <si>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</si>
  <si>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</si>
  <si>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</si>
  <si>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</si>
  <si>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</si>
  <si>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</si>
  <si>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</si>
  <si>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</si>
  <si>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</si>
  <si>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</si>
  <si>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</si>
  <si>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</si>
  <si>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</si>
  <si>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</si>
  <si>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</si>
  <si>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</si>
  <si>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</si>
  <si>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</si>
  <si>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</si>
  <si>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</si>
  <si>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</si>
  <si>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</si>
  <si>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</si>
  <si>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</si>
  <si>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</si>
  <si>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</si>
  <si>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</si>
  <si>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</si>
  <si>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</si>
  <si>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</si>
  <si>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</si>
  <si>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</si>
  <si>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</si>
  <si>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</si>
  <si>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</si>
  <si>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</si>
  <si>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</si>
  <si>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</si>
  <si>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</si>
  <si>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</si>
  <si>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</si>
  <si>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</si>
  <si>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</si>
  <si>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</si>
  <si>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</si>
  <si>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</si>
  <si>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</si>
  <si>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</si>
  <si>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</si>
  <si>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</si>
  <si>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</si>
  <si>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</si>
  <si>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</si>
  <si>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</si>
  <si>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</si>
  <si>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</si>
  <si>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</si>
  <si>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</si>
  <si>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</si>
  <si>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</si>
  <si>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</si>
  <si>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</si>
  <si>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</si>
  <si>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</si>
  <si>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</si>
  <si>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</si>
  <si>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</si>
  <si>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</si>
  <si>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</si>
  <si>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</si>
  <si>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</si>
  <si>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</si>
  <si>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</si>
  <si>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</si>
  <si>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</si>
  <si>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</si>
  <si>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</si>
  <si>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</si>
  <si>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</si>
  <si>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</si>
  <si>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</si>
  <si>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</si>
  <si>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</si>
  <si>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</si>
  <si>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</si>
  <si>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</si>
  <si>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</si>
  <si>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</si>
  <si>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</si>
  <si>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</si>
  <si>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</si>
  <si>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</si>
  <si>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</si>
  <si>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</si>
  <si>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</si>
  <si>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</si>
  <si>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</si>
  <si>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</si>
  <si>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</si>
  <si>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</si>
  <si>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</si>
  <si>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</si>
  <si>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</si>
  <si>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</si>
  <si>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</si>
  <si>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</si>
  <si>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</si>
  <si>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</si>
  <si>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</si>
  <si>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</si>
  <si>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</si>
  <si>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</si>
  <si>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</si>
  <si>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</si>
  <si>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</si>
  <si>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</si>
  <si>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</si>
  <si>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</si>
  <si>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</si>
  <si>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</si>
  <si>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</si>
  <si>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</si>
  <si>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</si>
  <si>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</si>
  <si>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</si>
  <si>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</si>
  <si>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</si>
  <si>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</si>
  <si>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</si>
  <si>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</si>
  <si>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</si>
  <si>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</si>
  <si>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</si>
  <si>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</si>
  <si>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</si>
  <si>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</si>
  <si>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</si>
  <si>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</si>
  <si>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</si>
  <si>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</si>
  <si>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</si>
  <si>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</si>
  <si>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</si>
  <si>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</si>
  <si>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</si>
  <si>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</si>
  <si>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</si>
  <si>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</si>
  <si>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</si>
  <si>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</si>
  <si>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</si>
  <si>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</si>
  <si>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</si>
  <si>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</si>
  <si>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</si>
  <si>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</si>
  <si>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</si>
  <si>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</si>
  <si>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</si>
  <si>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</si>
  <si>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</si>
  <si>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</si>
  <si>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</si>
  <si>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</si>
  <si>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</si>
  <si>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</si>
  <si>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</si>
  <si>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</si>
  <si>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</si>
  <si>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</si>
  <si>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</si>
  <si>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</si>
  <si>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</si>
  <si>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</si>
  <si>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</si>
  <si>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</si>
  <si>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</si>
  <si>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</si>
  <si>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</si>
  <si>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</si>
  <si>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</si>
  <si>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</si>
  <si>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</si>
  <si>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</si>
  <si>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</si>
  <si>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</si>
  <si>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</si>
  <si>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</si>
  <si>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</si>
  <si>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</si>
  <si>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</si>
  <si>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</si>
  <si>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</si>
  <si>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</si>
  <si>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</si>
  <si>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</si>
  <si>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</si>
  <si>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</si>
  <si>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</si>
  <si>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</si>
  <si>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</si>
  <si>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</si>
  <si>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</si>
  <si>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</si>
  <si>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</si>
  <si>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</si>
  <si>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</si>
  <si>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</si>
  <si>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</si>
  <si>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</si>
  <si>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</si>
  <si>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</si>
  <si>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</si>
  <si>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</si>
  <si>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</si>
  <si>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</si>
  <si>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</si>
  <si>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</si>
  <si>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</si>
  <si>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</si>
  <si>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</si>
  <si>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</si>
  <si>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</si>
  <si>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</si>
  <si>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</si>
  <si>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</si>
  <si>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</si>
  <si>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</si>
  <si>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</si>
  <si>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</si>
  <si>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</si>
  <si>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</si>
  <si>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</si>
  <si>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</si>
  <si>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</si>
  <si>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</si>
  <si>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</si>
  <si>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</si>
  <si>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</si>
  <si>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</si>
  <si>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</si>
  <si>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</si>
  <si>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</si>
  <si>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</si>
  <si>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</si>
  <si>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</si>
  <si>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</si>
  <si>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</si>
  <si>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</si>
  <si>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</si>
  <si>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</si>
  <si>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</si>
  <si>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</si>
  <si>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</si>
  <si>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</si>
  <si>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</si>
  <si>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</si>
  <si>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</si>
  <si>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</si>
  <si>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</si>
  <si>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</si>
  <si>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</si>
  <si>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</si>
  <si>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</si>
  <si>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</si>
  <si>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</si>
  <si>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</si>
  <si>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</si>
  <si>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</si>
  <si>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</si>
  <si>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</si>
  <si>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</si>
  <si>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</si>
  <si>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</si>
  <si>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</si>
  <si>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</si>
  <si>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</si>
  <si>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</si>
  <si>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</si>
  <si>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</si>
  <si>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</si>
  <si>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</si>
  <si>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</si>
  <si>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</si>
  <si>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</si>
  <si>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</si>
  <si>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</si>
  <si>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</si>
  <si>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</si>
  <si>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</si>
  <si>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</si>
  <si>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</si>
  <si>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</si>
  <si>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</si>
  <si>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</si>
  <si>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</si>
  <si>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</si>
  <si>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</si>
  <si>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</si>
  <si>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</si>
  <si>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</si>
  <si>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</si>
  <si>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</si>
  <si>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</si>
  <si>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</si>
  <si>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</si>
  <si>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</si>
  <si>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</si>
  <si>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</si>
  <si>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</si>
  <si>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</si>
  <si>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</si>
  <si>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</si>
  <si>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</si>
  <si>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</si>
  <si>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</si>
  <si>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</si>
  <si>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</si>
  <si>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</si>
  <si>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</si>
  <si>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</si>
  <si>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</si>
  <si>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</si>
  <si>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</si>
  <si>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</si>
  <si>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</si>
  <si>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</si>
  <si>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</si>
  <si>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</si>
  <si>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</si>
  <si>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</si>
  <si>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</si>
  <si>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</si>
  <si>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</si>
  <si>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</si>
  <si>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</si>
  <si>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</si>
  <si>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</si>
  <si>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</si>
  <si>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</si>
  <si>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</si>
  <si>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</si>
  <si>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</si>
  <si>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</si>
  <si>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</si>
  <si>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</si>
  <si>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</si>
  <si>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</si>
  <si>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</si>
  <si>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</si>
  <si>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</si>
  <si>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</si>
  <si>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</si>
  <si>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</si>
  <si>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</si>
  <si>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</si>
  <si>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</si>
  <si>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</si>
  <si>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</si>
  <si>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</si>
  <si>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</si>
  <si>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</si>
  <si>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</si>
  <si>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</si>
  <si>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</si>
  <si>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</si>
  <si>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</si>
  <si>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</si>
  <si>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</si>
  <si>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</si>
  <si>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</si>
  <si>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</si>
  <si>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</si>
  <si>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</si>
  <si>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</si>
  <si>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</si>
  <si>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</si>
  <si>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</si>
  <si>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</si>
  <si>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</si>
  <si>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</si>
  <si>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</si>
  <si>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</si>
  <si>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</si>
  <si>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</si>
  <si>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</si>
  <si>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</si>
  <si>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</si>
  <si>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</si>
  <si>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</si>
  <si>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</si>
  <si>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</si>
  <si>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</si>
  <si>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</si>
  <si>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</si>
  <si>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</si>
  <si>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</si>
  <si>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</si>
  <si>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</si>
  <si>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</si>
  <si>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</si>
  <si>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</si>
  <si>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</si>
  <si>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</si>
  <si>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</si>
  <si>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</si>
  <si>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</si>
  <si>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</si>
  <si>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</si>
  <si>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</si>
  <si>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</si>
  <si>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</si>
  <si>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</si>
  <si>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</si>
  <si>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</si>
  <si>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</si>
  <si>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</si>
  <si>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</si>
  <si>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</si>
  <si>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</si>
  <si>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</si>
  <si>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</si>
  <si>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</si>
  <si>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</si>
  <si>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</si>
  <si>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</si>
  <si>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</si>
  <si>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</si>
  <si>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</si>
  <si>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</si>
  <si>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</si>
  <si>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</si>
  <si>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</si>
  <si>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</si>
  <si>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</si>
  <si>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</si>
  <si>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</si>
  <si>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</si>
  <si>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</si>
  <si>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</si>
  <si>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</si>
  <si>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</si>
  <si>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</si>
  <si>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</si>
  <si>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</si>
  <si>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</si>
  <si>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</si>
  <si>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</si>
  <si>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</si>
  <si>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</si>
  <si>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</si>
  <si>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</si>
  <si>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</si>
  <si>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</si>
  <si>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</si>
  <si>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</si>
  <si>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</si>
  <si>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</si>
  <si>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</si>
  <si>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</si>
  <si>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</si>
  <si>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</si>
  <si>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</si>
  <si>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</si>
  <si>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</si>
  <si>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</si>
  <si>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</si>
  <si>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</si>
  <si>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</si>
  <si>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</si>
  <si>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</si>
  <si>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</si>
  <si>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</si>
  <si>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</si>
  <si>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</si>
  <si>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</si>
  <si>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</si>
  <si>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</si>
  <si>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</si>
  <si>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</si>
  <si>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</si>
  <si>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</si>
  <si>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</si>
  <si>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</si>
  <si>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</si>
  <si>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</si>
  <si>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</si>
  <si>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</si>
  <si>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</si>
  <si>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</si>
  <si>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</si>
  <si>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</si>
  <si>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</si>
  <si>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</si>
  <si>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</si>
  <si>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</si>
  <si>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</si>
  <si>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</si>
  <si>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</si>
  <si>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</si>
  <si>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</si>
  <si>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</si>
  <si>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</si>
  <si>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</si>
  <si>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</si>
  <si>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</si>
  <si>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</si>
  <si>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</si>
  <si>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</si>
  <si>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</si>
  <si>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</si>
  <si>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</si>
  <si>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</si>
  <si>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</si>
  <si>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</si>
  <si>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</si>
  <si>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</si>
  <si>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</si>
  <si>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</si>
  <si>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</si>
  <si>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</si>
  <si>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</si>
  <si>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</si>
  <si>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</si>
  <si>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</si>
  <si>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</si>
  <si>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</si>
  <si>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</si>
  <si>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</si>
  <si>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</si>
  <si>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</si>
  <si>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</si>
  <si>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</si>
  <si>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</si>
  <si>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</si>
  <si>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</si>
  <si>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</si>
  <si>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</si>
  <si>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</si>
  <si>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</si>
  <si>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</si>
  <si>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</si>
  <si>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</si>
  <si>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</si>
  <si>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</si>
  <si>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</si>
  <si>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</si>
  <si>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</si>
  <si>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</si>
  <si>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</si>
  <si>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</si>
  <si>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</si>
  <si>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</si>
  <si>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</si>
  <si>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</si>
  <si>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</si>
  <si>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</si>
  <si>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</si>
  <si>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</si>
  <si>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</si>
  <si>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</si>
  <si>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</si>
  <si>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</si>
  <si>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</si>
  <si>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</si>
  <si>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</si>
  <si>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</si>
  <si>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</si>
  <si>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</si>
  <si>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</si>
  <si>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</si>
  <si>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</si>
  <si>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</si>
  <si>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</si>
  <si>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</si>
  <si>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</si>
  <si>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</si>
  <si>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</si>
  <si>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</si>
  <si>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</si>
  <si>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</si>
  <si>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</si>
  <si>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</si>
  <si>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</si>
  <si>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</si>
  <si>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</si>
  <si>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</si>
  <si>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</si>
  <si>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</si>
  <si>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</si>
  <si>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</si>
  <si>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</si>
  <si>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</si>
  <si>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</si>
  <si>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</si>
  <si>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</si>
  <si>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</si>
  <si>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</si>
  <si>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</si>
  <si>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</si>
  <si>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</si>
  <si>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</si>
  <si>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</si>
  <si>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</si>
  <si>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</si>
  <si>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</si>
  <si>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</si>
  <si>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</si>
  <si>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</si>
  <si>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</si>
  <si>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</si>
  <si>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</si>
  <si>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</si>
  <si>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</si>
  <si>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</si>
  <si>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</si>
  <si>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</si>
  <si>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</si>
  <si>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</si>
  <si>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</si>
  <si>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</si>
  <si>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</si>
  <si>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</si>
  <si>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</si>
  <si>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</si>
  <si>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</si>
  <si>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</si>
  <si>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</si>
  <si>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</si>
  <si>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</si>
  <si>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</si>
  <si>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</si>
  <si>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</si>
  <si>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</si>
  <si>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</si>
  <si>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</si>
  <si>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</si>
  <si>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</si>
  <si>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</si>
  <si>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</si>
  <si>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</si>
  <si>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</si>
  <si>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</si>
  <si>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</si>
  <si>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</si>
  <si>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</si>
  <si>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</si>
  <si>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</si>
  <si>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</si>
  <si>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</si>
  <si>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</si>
  <si>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</si>
  <si>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</si>
  <si>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</si>
  <si>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</si>
  <si>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</si>
  <si>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</si>
  <si>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</si>
  <si>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</si>
  <si>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</si>
  <si>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</si>
  <si>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</si>
  <si>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</si>
  <si>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</si>
  <si>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</si>
  <si>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</si>
  <si>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</si>
  <si>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</si>
  <si>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</si>
  <si>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</si>
  <si>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</si>
  <si>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</si>
  <si>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</si>
  <si>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</si>
  <si>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</si>
  <si>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</si>
  <si>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</si>
  <si>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</si>
  <si>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</si>
  <si>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</si>
  <si>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</si>
  <si>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</si>
  <si>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</si>
  <si>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</si>
  <si>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</si>
  <si>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</si>
  <si>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</si>
  <si>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</si>
  <si>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</si>
  <si>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</si>
  <si>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</si>
  <si>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</si>
  <si>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</si>
  <si>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</si>
  <si>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</si>
  <si>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</si>
  <si>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</si>
  <si>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</si>
  <si>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</si>
  <si>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</si>
  <si>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</si>
  <si>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</si>
  <si>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</si>
  <si>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</si>
  <si>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</si>
  <si>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</si>
  <si>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</si>
  <si>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</si>
  <si>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</si>
  <si>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</si>
  <si>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</si>
  <si>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</si>
  <si>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</si>
  <si>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</si>
  <si>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</si>
  <si>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</si>
  <si>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</si>
  <si>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</si>
  <si>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</si>
  <si>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</si>
  <si>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</si>
  <si>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</si>
  <si>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</si>
  <si>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</si>
  <si>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</si>
  <si>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</si>
  <si>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</si>
  <si>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</si>
  <si>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</si>
  <si>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</si>
  <si>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</si>
  <si>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</si>
  <si>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</si>
  <si>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</si>
  <si>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</si>
  <si>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</si>
  <si>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</si>
  <si>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</si>
  <si>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</si>
  <si>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</si>
  <si>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</si>
  <si>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</si>
  <si>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</si>
  <si>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</si>
  <si>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</si>
  <si>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</si>
  <si>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</si>
  <si>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</si>
  <si>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</si>
  <si>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</si>
  <si>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</si>
  <si>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</si>
  <si>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</si>
  <si>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</si>
  <si>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</si>
  <si>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</si>
  <si>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</si>
  <si>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</si>
  <si>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</si>
  <si>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</si>
  <si>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</si>
  <si>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</si>
  <si>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</si>
  <si>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</si>
  <si>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</si>
  <si>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</si>
  <si>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</si>
  <si>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</si>
  <si>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</si>
  <si>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</si>
  <si>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</si>
  <si>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</si>
  <si>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</si>
  <si>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</si>
  <si>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</si>
  <si>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</si>
  <si>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</si>
  <si>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</si>
  <si>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</si>
  <si>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</si>
  <si>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</si>
  <si>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</si>
  <si>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</si>
  <si>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</si>
  <si>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</si>
  <si>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</si>
  <si>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</si>
  <si>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</si>
  <si>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</si>
  <si>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</si>
  <si>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</si>
  <si>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</si>
  <si>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</si>
  <si>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</si>
  <si>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</si>
  <si>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</si>
  <si>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</si>
  <si>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</si>
  <si>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</si>
  <si>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</si>
  <si>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</si>
  <si>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</si>
  <si>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</si>
  <si>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</si>
  <si>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</si>
  <si>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</si>
  <si>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</si>
  <si>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</si>
  <si>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</si>
  <si>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</si>
  <si>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</si>
  <si>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</si>
  <si>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</si>
  <si>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</si>
  <si>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</si>
  <si>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</si>
  <si>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</si>
  <si>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</si>
  <si>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</si>
  <si>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</si>
  <si>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</si>
  <si>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</si>
  <si>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</si>
  <si>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</si>
  <si>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</si>
  <si>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</si>
  <si>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</si>
  <si>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</si>
  <si>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</si>
  <si>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</si>
  <si>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</si>
  <si>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</si>
  <si>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</si>
  <si>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</si>
  <si>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</si>
  <si>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</si>
  <si>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</si>
  <si>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</si>
  <si>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</si>
  <si>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</si>
  <si>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</si>
  <si>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</si>
  <si>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</si>
  <si>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</si>
  <si>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</si>
  <si>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</si>
  <si>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</si>
  <si>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</si>
  <si>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</si>
  <si>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</si>
  <si>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</si>
  <si>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</si>
  <si>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</si>
  <si>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</si>
  <si>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</si>
  <si>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</si>
  <si>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</si>
  <si>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</si>
  <si>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</si>
  <si>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</si>
  <si>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</si>
  <si>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</si>
  <si>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</si>
  <si>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</si>
  <si>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</si>
  <si>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</si>
  <si>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</si>
  <si>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</si>
  <si>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</si>
  <si>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</si>
  <si>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</si>
  <si>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</si>
  <si>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</si>
  <si>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</si>
  <si>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</si>
  <si>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</si>
  <si>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</si>
  <si>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</si>
  <si>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</si>
  <si>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</si>
  <si>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</si>
  <si>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</si>
  <si>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</si>
  <si>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</si>
  <si>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</si>
  <si>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</si>
  <si>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</si>
  <si>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</si>
  <si>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</si>
  <si>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</si>
  <si>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</si>
  <si>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</si>
  <si>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</si>
  <si>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</si>
  <si>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</si>
  <si>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</si>
  <si>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</si>
  <si>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</si>
  <si>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</si>
  <si>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</si>
  <si>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</si>
  <si>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</si>
  <si>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</si>
  <si>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</si>
  <si>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</si>
  <si>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</si>
  <si>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</si>
  <si>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</si>
  <si>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</si>
  <si>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</si>
  <si>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</si>
  <si>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</si>
  <si>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</si>
  <si>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</si>
  <si>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</si>
  <si>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</si>
  <si>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</si>
  <si>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</si>
  <si>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</si>
  <si>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</si>
  <si>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</si>
  <si>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</si>
  <si>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</si>
  <si>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</si>
  <si>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</si>
  <si>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</si>
  <si>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</si>
  <si>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</si>
  <si>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</si>
  <si>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</si>
  <si>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</si>
  <si>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</si>
  <si>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</si>
  <si>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</si>
  <si>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</si>
  <si>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</si>
  <si>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</si>
  <si>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</si>
  <si>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</si>
  <si>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</si>
  <si>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</si>
  <si>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</si>
  <si>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</si>
  <si>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</si>
  <si>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</si>
  <si>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</si>
  <si>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</si>
  <si>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</si>
  <si>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</si>
  <si>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</si>
  <si>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</si>
  <si>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</si>
  <si>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</si>
  <si>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</si>
  <si>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</si>
  <si>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</si>
  <si>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</si>
  <si>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</si>
  <si>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</si>
  <si>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</si>
  <si>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</si>
  <si>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</si>
  <si>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</si>
  <si>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</si>
  <si>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</si>
  <si>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</si>
  <si>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</si>
  <si>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</si>
  <si>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</si>
  <si>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</si>
  <si>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</si>
  <si>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</si>
  <si>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</si>
  <si>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</si>
  <si>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</si>
  <si>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</si>
  <si>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</si>
  <si>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</si>
  <si>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</si>
  <si>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</si>
  <si>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</si>
  <si>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</si>
  <si>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</si>
  <si>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</si>
  <si>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</si>
  <si>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</si>
  <si>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</si>
  <si>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</si>
  <si>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</si>
  <si>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</si>
  <si>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</si>
  <si>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</si>
  <si>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</si>
  <si>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</si>
  <si>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</si>
  <si>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</si>
  <si>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</si>
  <si>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</si>
  <si>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</si>
  <si>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</si>
  <si>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</si>
  <si>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</si>
  <si>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</si>
  <si>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</si>
  <si>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</si>
  <si>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</si>
  <si>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</si>
  <si>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</si>
  <si>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</si>
  <si>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</si>
  <si>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</si>
  <si>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</si>
  <si>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</si>
  <si>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</si>
  <si>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</si>
  <si>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</si>
  <si>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</si>
  <si>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</si>
  <si>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</si>
  <si>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</si>
  <si>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</si>
  <si>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</si>
  <si>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</si>
  <si>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</si>
  <si>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</si>
  <si>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</si>
  <si>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</si>
  <si>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</si>
  <si>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</si>
  <si>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</si>
  <si>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</si>
  <si>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</si>
  <si>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</si>
  <si>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</si>
  <si>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</si>
  <si>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</si>
  <si>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</si>
  <si>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</si>
  <si>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</si>
  <si>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</si>
  <si>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</si>
  <si>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</si>
  <si>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</si>
  <si>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</si>
  <si>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</si>
  <si>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</si>
  <si>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</si>
  <si>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</si>
  <si>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</si>
  <si>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</si>
  <si>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</si>
  <si>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</si>
  <si>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</si>
  <si>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</si>
  <si>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</si>
  <si>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</si>
  <si>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</si>
  <si>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</si>
  <si>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</si>
  <si>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</si>
  <si>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</si>
  <si>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</si>
  <si>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</si>
  <si>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</si>
  <si>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</si>
  <si>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</si>
  <si>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</si>
  <si>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</si>
  <si>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</si>
  <si>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</si>
  <si>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</si>
  <si>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</si>
  <si>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</si>
  <si>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</si>
  <si>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</si>
  <si>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</si>
  <si>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</si>
  <si>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</si>
  <si>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</si>
  <si>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</si>
  <si>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</si>
  <si>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</si>
  <si>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</si>
  <si>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</si>
  <si>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</si>
  <si>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</si>
  <si>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</si>
  <si>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</si>
  <si>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</si>
  <si>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</si>
  <si>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</si>
  <si>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</si>
  <si>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</si>
  <si>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</si>
  <si>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</si>
  <si>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</si>
  <si>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</si>
  <si>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</si>
  <si>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</si>
  <si>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</si>
  <si>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</si>
  <si>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</si>
  <si>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</si>
  <si>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</si>
  <si>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</si>
  <si>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</si>
  <si>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</si>
  <si>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</si>
  <si>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</si>
  <si>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</si>
  <si>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</si>
  <si>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</si>
  <si>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</si>
  <si>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</si>
  <si>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</si>
  <si>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</si>
  <si>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</si>
  <si>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</si>
  <si>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</si>
  <si>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</si>
  <si>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</si>
  <si>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</si>
  <si>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</si>
  <si>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</si>
  <si>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</si>
  <si>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</si>
  <si>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</si>
  <si>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</si>
  <si>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</si>
  <si>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</si>
  <si>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</si>
  <si>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</si>
  <si>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</si>
  <si>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</si>
  <si>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</si>
  <si>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</si>
  <si>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</si>
  <si>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</si>
  <si>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</si>
  <si>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</si>
  <si>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</si>
  <si>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</si>
  <si>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</si>
  <si>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</si>
  <si>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</si>
  <si>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</si>
  <si>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</si>
  <si>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</si>
  <si>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</si>
  <si>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</si>
  <si>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</si>
  <si>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</si>
  <si>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</si>
  <si>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</si>
  <si>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</si>
  <si>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</si>
  <si>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</si>
  <si>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</si>
  <si>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</si>
  <si>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</si>
  <si>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</si>
  <si>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</si>
  <si>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</si>
  <si>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</si>
  <si>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</si>
  <si>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</si>
  <si>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</si>
  <si>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</si>
  <si>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</si>
  <si>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</si>
  <si>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</si>
  <si>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</si>
  <si>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</si>
  <si>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</si>
  <si>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</si>
  <si>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</si>
  <si>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</si>
  <si>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</si>
  <si>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</si>
  <si>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</si>
  <si>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</si>
  <si>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</si>
  <si>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</si>
  <si>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</si>
  <si>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</si>
  <si>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</si>
  <si>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</si>
  <si>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</si>
  <si>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</si>
  <si>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</si>
  <si>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</si>
  <si>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</si>
  <si>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</si>
  <si>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</si>
  <si>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</si>
  <si>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</si>
  <si>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</si>
  <si>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</si>
  <si>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</si>
  <si>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</si>
  <si>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</si>
  <si>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</si>
  <si>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</si>
  <si>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</si>
  <si>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</si>
  <si>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</si>
  <si>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</si>
  <si>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</si>
  <si>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</si>
  <si>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</si>
  <si>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</si>
  <si>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</si>
  <si>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</si>
  <si>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</si>
  <si>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</si>
  <si>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</si>
  <si>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</si>
  <si>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</si>
  <si>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</si>
  <si>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</si>
  <si>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</si>
  <si>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</si>
  <si>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</si>
  <si>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</si>
  <si>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</si>
  <si>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</si>
  <si>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</si>
  <si>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</si>
  <si>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</si>
  <si>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</si>
  <si>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</si>
  <si>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</si>
  <si>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</si>
  <si>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</si>
  <si>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</si>
  <si>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</si>
  <si>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</si>
  <si>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</si>
  <si>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</si>
  <si>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</si>
  <si>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</si>
  <si>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</si>
  <si>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</si>
  <si>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</si>
  <si>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</si>
  <si>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</si>
  <si>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</si>
  <si>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</si>
  <si>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</si>
  <si>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</si>
  <si>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</si>
  <si>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</si>
  <si>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</si>
  <si>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</si>
  <si>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</si>
  <si>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</si>
  <si>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</si>
  <si>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</si>
  <si>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</si>
  <si>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</si>
  <si>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</si>
  <si>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</si>
  <si>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</si>
  <si>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</si>
  <si>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</si>
  <si>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</si>
  <si>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</si>
  <si>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</si>
  <si>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</si>
  <si>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</si>
  <si>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</si>
  <si>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</si>
  <si>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</si>
  <si>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</si>
  <si>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</si>
  <si>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</si>
  <si>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</si>
  <si>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</si>
  <si>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</si>
  <si>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</si>
  <si>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</si>
  <si>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</si>
  <si>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</si>
  <si>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</si>
  <si>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</si>
  <si>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</si>
  <si>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</si>
  <si>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</si>
  <si>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</si>
  <si>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</si>
  <si>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</si>
  <si>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</si>
  <si>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</si>
  <si>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</si>
  <si>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</si>
  <si>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</si>
  <si>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</si>
  <si>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</si>
  <si>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</si>
  <si>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</si>
  <si>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</si>
  <si>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</si>
  <si>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</si>
  <si>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</si>
  <si>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</si>
  <si>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</si>
  <si>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</si>
  <si>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</si>
  <si>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</si>
  <si>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</si>
  <si>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</si>
  <si>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</si>
  <si>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</si>
  <si>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</si>
  <si>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</si>
  <si>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</si>
  <si>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</si>
  <si>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</si>
  <si>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</si>
  <si>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</si>
  <si>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</si>
  <si>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</si>
  <si>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</si>
  <si>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</si>
  <si>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</si>
  <si>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</si>
  <si>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</si>
  <si>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</si>
  <si>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</si>
  <si>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</si>
  <si>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</si>
  <si>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</si>
  <si>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</si>
  <si>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</si>
  <si>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</si>
  <si>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</si>
  <si>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</si>
  <si>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</si>
  <si>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</si>
  <si>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</si>
  <si>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</si>
  <si>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</si>
  <si>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</si>
  <si>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</si>
  <si>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</si>
  <si>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</si>
  <si>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</si>
  <si>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</si>
  <si>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</si>
  <si>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</si>
  <si>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</si>
  <si>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</si>
  <si>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</si>
  <si>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</si>
  <si>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</si>
  <si>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</si>
  <si>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</si>
  <si>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</si>
  <si>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</si>
  <si>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</si>
  <si>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</si>
  <si>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</si>
  <si>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</si>
  <si>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</si>
  <si>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</si>
  <si>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</si>
  <si>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</si>
  <si>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</si>
  <si>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</si>
  <si>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</si>
  <si>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</si>
  <si>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</si>
  <si>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</si>
  <si>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</si>
  <si>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</si>
  <si>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</si>
  <si>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</si>
  <si>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</si>
  <si>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</si>
  <si>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</si>
  <si>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</si>
  <si>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</si>
  <si>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</si>
  <si>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</si>
  <si>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</si>
  <si>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</si>
  <si>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</si>
  <si>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</si>
  <si>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</si>
  <si>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</si>
  <si>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</si>
  <si>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</si>
  <si>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</si>
  <si>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</si>
  <si>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</si>
  <si>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</si>
  <si>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</si>
  <si>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</si>
  <si>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</si>
  <si>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</si>
  <si>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</si>
  <si>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</si>
  <si>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</si>
  <si>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</si>
  <si>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</si>
  <si>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</si>
  <si>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</si>
  <si>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</si>
  <si>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</si>
  <si>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</si>
  <si>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</si>
  <si>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</si>
  <si>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</si>
  <si>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</si>
  <si>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</si>
  <si>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</si>
  <si>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</si>
  <si>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</si>
  <si>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</si>
  <si>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</si>
  <si>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</si>
  <si>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</si>
  <si>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</si>
  <si>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</si>
  <si>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</si>
  <si>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</si>
  <si>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</si>
  <si>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</si>
  <si>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</si>
  <si>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</si>
  <si>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</si>
  <si>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</si>
  <si>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</si>
  <si>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</si>
  <si>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</si>
  <si>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</si>
  <si>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</si>
  <si>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</si>
  <si>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</si>
  <si>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</si>
  <si>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</si>
  <si>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</si>
  <si>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</si>
  <si>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</si>
  <si>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</si>
  <si>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</si>
  <si>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</si>
  <si>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</si>
  <si>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</si>
  <si>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</si>
  <si>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</si>
  <si>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</si>
  <si>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</si>
  <si>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</si>
  <si>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</si>
  <si>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</si>
  <si>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</si>
  <si>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</si>
  <si>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</si>
  <si>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</si>
  <si>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</si>
  <si>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</si>
  <si>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</si>
  <si>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</si>
  <si>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</si>
  <si>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</si>
  <si>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</si>
  <si>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</si>
  <si>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</si>
  <si>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</si>
  <si>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</si>
  <si>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</si>
  <si>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</si>
  <si>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</si>
  <si>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</si>
  <si>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</si>
  <si>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</si>
  <si>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</si>
  <si>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</si>
  <si>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</si>
  <si>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</si>
  <si>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</si>
  <si>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</si>
  <si>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</si>
  <si>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</si>
  <si>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</si>
  <si>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</si>
  <si>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</si>
  <si>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</si>
  <si>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</si>
  <si>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</si>
  <si>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</si>
  <si>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</si>
  <si>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</si>
  <si>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</si>
  <si>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</si>
  <si>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</si>
  <si>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</si>
  <si>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</si>
  <si>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</si>
  <si>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</si>
  <si>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</si>
  <si>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</si>
  <si>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</si>
  <si>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</si>
  <si>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</si>
  <si>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</si>
  <si>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</si>
  <si>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</si>
  <si>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</si>
  <si>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</si>
  <si>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</si>
  <si>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</si>
  <si>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</si>
  <si>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</si>
  <si>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</si>
  <si>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</si>
  <si>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</si>
  <si>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</si>
  <si>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</si>
  <si>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</si>
  <si>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</si>
  <si>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</si>
  <si>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</si>
  <si>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</si>
  <si>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</si>
  <si>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</si>
  <si>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</si>
  <si>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</si>
  <si>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</si>
  <si>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</si>
  <si>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</si>
  <si>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</si>
  <si>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</si>
  <si>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</si>
  <si>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</si>
  <si>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</si>
  <si>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</si>
  <si>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</si>
  <si>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</si>
  <si>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</si>
  <si>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</si>
  <si>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</si>
  <si>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</si>
  <si>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</si>
  <si>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</si>
  <si>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</si>
  <si>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</si>
  <si>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</si>
  <si>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</si>
  <si>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</si>
  <si>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</si>
  <si>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</si>
  <si>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</si>
  <si>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</si>
  <si>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</si>
  <si>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</si>
  <si>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</si>
  <si>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</si>
  <si>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</si>
  <si>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</si>
  <si>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</si>
  <si>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</si>
  <si>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</si>
  <si>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</si>
  <si>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</si>
  <si>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</si>
  <si>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</si>
  <si>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</si>
  <si>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</si>
  <si>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</si>
  <si>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</si>
  <si>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</si>
  <si>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</si>
  <si>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</si>
  <si>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</si>
  <si>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</si>
  <si>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</si>
  <si>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</si>
  <si>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</si>
  <si>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</si>
  <si>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</si>
  <si>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</si>
  <si>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</si>
  <si>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</si>
  <si>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</si>
  <si>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</si>
  <si>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</si>
  <si>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</si>
  <si>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</si>
  <si>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</si>
  <si>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</si>
  <si>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</si>
  <si>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</si>
  <si>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</si>
  <si>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</si>
  <si>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</si>
  <si>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</si>
  <si>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</si>
  <si>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</si>
  <si>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</si>
  <si>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</si>
  <si>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</si>
  <si>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</si>
  <si>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</si>
  <si>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</si>
  <si>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</si>
  <si>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</si>
  <si>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</si>
  <si>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</si>
  <si>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</si>
  <si>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</si>
  <si>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</si>
  <si>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</si>
  <si>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</si>
  <si>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</si>
  <si>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</si>
  <si>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</si>
  <si>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</si>
  <si>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</si>
  <si>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</si>
  <si>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</si>
  <si>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</si>
  <si>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</si>
  <si>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</si>
  <si>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</si>
  <si>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</si>
  <si>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</si>
  <si>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</si>
  <si>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</si>
  <si>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</si>
  <si>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</si>
  <si>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</si>
  <si>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</si>
  <si>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</si>
  <si>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</si>
  <si>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</si>
  <si>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</si>
  <si>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</si>
  <si>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</si>
  <si>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</si>
  <si>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</si>
  <si>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</si>
  <si>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</si>
  <si>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</si>
  <si>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</si>
  <si>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</si>
  <si>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</si>
  <si>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</si>
  <si>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</si>
  <si>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</si>
  <si>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</si>
  <si>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</si>
  <si>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</si>
  <si>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</si>
  <si>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</si>
  <si>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</si>
  <si>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</si>
  <si>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</si>
  <si>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</si>
  <si>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</si>
  <si>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</si>
  <si>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</si>
  <si>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</si>
  <si>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</si>
  <si>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</si>
  <si>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</si>
  <si>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</si>
  <si>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</si>
  <si>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</si>
  <si>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</si>
  <si>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</si>
  <si>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</si>
  <si>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</si>
  <si>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</si>
  <si>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</si>
  <si>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</si>
  <si>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</si>
  <si>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</si>
  <si>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</si>
  <si>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</si>
  <si>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</si>
  <si>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</si>
  <si>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</si>
  <si>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</si>
  <si>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</si>
  <si>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</si>
  <si>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</si>
  <si>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</si>
  <si>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</si>
  <si>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</si>
  <si>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</si>
  <si>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</si>
  <si>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</si>
  <si>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</si>
  <si>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</si>
  <si>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</si>
  <si>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</si>
  <si>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</si>
  <si>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</si>
  <si>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</si>
  <si>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</si>
  <si>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</si>
  <si>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</si>
  <si>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</si>
  <si>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</si>
  <si>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</si>
  <si>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</si>
  <si>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</si>
  <si>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</si>
  <si>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</si>
  <si>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</si>
  <si>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</si>
  <si>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</si>
  <si>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</si>
  <si>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</si>
  <si>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</si>
  <si>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</si>
  <si>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</si>
  <si>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</si>
  <si>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</si>
  <si>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</si>
  <si>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</si>
  <si>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</si>
  <si>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</si>
  <si>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</si>
  <si>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</si>
  <si>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</si>
  <si>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</si>
  <si>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</si>
  <si>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</si>
  <si>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</si>
  <si>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</si>
  <si>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</si>
  <si>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</si>
  <si>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</si>
  <si>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</si>
  <si>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</si>
  <si>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</si>
  <si>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</si>
  <si>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</si>
  <si>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</si>
  <si>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</si>
  <si>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</si>
  <si>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</si>
  <si>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</si>
  <si>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</si>
  <si>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</si>
  <si>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</si>
  <si>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</si>
  <si>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</si>
  <si>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</si>
  <si>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</si>
  <si>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</si>
  <si>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</si>
  <si>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</si>
  <si>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</si>
  <si>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</si>
  <si>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</si>
  <si>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</si>
  <si>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</si>
  <si>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</si>
  <si>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</si>
  <si>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</si>
  <si>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</si>
  <si>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</si>
  <si>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</si>
  <si>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</si>
  <si>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</si>
  <si>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</si>
  <si>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</si>
  <si>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</si>
  <si>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</si>
  <si>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</si>
  <si>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</si>
  <si>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</si>
  <si>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</si>
  <si>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</si>
  <si>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</si>
  <si>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</si>
  <si>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</si>
  <si>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</si>
  <si>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</si>
  <si>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</si>
  <si>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</si>
  <si>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</si>
  <si>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</si>
  <si>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</si>
  <si>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</si>
  <si>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</si>
  <si>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</si>
  <si>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</si>
  <si>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</si>
  <si>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</si>
  <si>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</si>
  <si>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</si>
  <si>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</si>
  <si>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</si>
  <si>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</si>
  <si>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</si>
  <si>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</si>
  <si>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</si>
  <si>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</si>
  <si>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</si>
  <si>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</si>
  <si>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</si>
  <si>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</si>
  <si>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</si>
  <si>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</si>
  <si>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</si>
  <si>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</si>
  <si>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</si>
  <si>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</si>
  <si>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</si>
  <si>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</si>
  <si>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</si>
  <si>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</si>
  <si>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</si>
  <si>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</si>
  <si>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</si>
  <si>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</si>
  <si>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</si>
  <si>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</si>
  <si>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</si>
  <si>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</si>
  <si>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</si>
  <si>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</si>
  <si>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</si>
  <si>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</si>
  <si>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</si>
  <si>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</si>
  <si>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</si>
  <si>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</si>
  <si>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</si>
  <si>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</si>
  <si>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</si>
  <si>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</si>
  <si>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</si>
  <si>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</si>
  <si>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</si>
  <si>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</si>
  <si>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</si>
  <si>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</si>
  <si>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</si>
  <si>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</si>
  <si>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</si>
  <si>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</si>
  <si>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</si>
  <si>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</si>
  <si>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</si>
  <si>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</si>
  <si>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</si>
  <si>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</si>
  <si>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</si>
  <si>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</si>
  <si>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</si>
  <si>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</si>
  <si>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</si>
  <si>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</si>
  <si>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</si>
  <si>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</si>
  <si>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</si>
  <si>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</si>
  <si>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</si>
  <si>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</si>
  <si>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</si>
  <si>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</si>
  <si>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</si>
  <si>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</si>
  <si>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</si>
  <si>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</si>
  <si>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</si>
  <si>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</si>
  <si>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</si>
  <si>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</si>
  <si>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</si>
  <si>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</si>
  <si>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</si>
  <si>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</si>
  <si>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</si>
  <si>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</si>
  <si>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</si>
  <si>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</si>
  <si>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</si>
  <si>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</si>
  <si>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</si>
  <si>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</si>
  <si>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</si>
  <si>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</si>
  <si>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</si>
  <si>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</si>
  <si>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</si>
  <si>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</si>
  <si>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</si>
  <si>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</si>
  <si>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</si>
  <si>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</si>
  <si>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</si>
  <si>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</si>
  <si>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</si>
  <si>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</si>
  <si>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</si>
  <si>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</si>
  <si>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</si>
  <si>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</si>
  <si>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</si>
  <si>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</si>
  <si>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</si>
  <si>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</si>
  <si>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</si>
  <si>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</si>
  <si>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</si>
  <si>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</si>
  <si>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</si>
  <si>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</si>
  <si>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</si>
  <si>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</si>
  <si>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</si>
  <si>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</si>
  <si>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</si>
  <si>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</si>
  <si>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</si>
  <si>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</si>
  <si>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</si>
  <si>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</si>
  <si>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</si>
  <si>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</si>
  <si>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</si>
  <si>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</si>
  <si>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</si>
  <si>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</si>
  <si>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</si>
  <si>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</si>
  <si>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</si>
  <si>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</si>
  <si>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</si>
  <si>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</si>
  <si>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</si>
  <si>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</si>
  <si>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</si>
  <si>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</si>
  <si>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</si>
  <si>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</si>
  <si>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</si>
  <si>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</si>
  <si>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</si>
  <si>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</si>
  <si>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</si>
  <si>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</si>
  <si>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</si>
  <si>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</si>
  <si>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</si>
  <si>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</si>
  <si>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</si>
  <si>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</si>
  <si>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</si>
  <si>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</si>
  <si>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</si>
  <si>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</si>
  <si>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</si>
  <si>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</si>
  <si>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</si>
  <si>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</si>
  <si>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</si>
  <si>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</si>
  <si>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</si>
  <si>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</si>
  <si>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</si>
  <si>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</si>
  <si>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</si>
  <si>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</si>
  <si>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</si>
  <si>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</si>
  <si>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</si>
  <si>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</si>
  <si>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</si>
  <si>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</si>
  <si>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</si>
  <si>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</si>
  <si>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</si>
  <si>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</si>
  <si>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</si>
  <si>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</si>
  <si>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</si>
  <si>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</si>
  <si>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</si>
  <si>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</si>
  <si>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</si>
  <si>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</si>
  <si>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</si>
  <si>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</si>
  <si>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</si>
  <si>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</si>
  <si>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</si>
  <si>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</si>
  <si>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</si>
  <si>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</si>
  <si>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</si>
  <si>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</si>
  <si>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</si>
  <si>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</si>
  <si>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</si>
  <si>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</si>
  <si>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</si>
  <si>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</si>
  <si>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</si>
  <si>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</si>
  <si>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</si>
  <si>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</si>
  <si>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</si>
  <si>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</si>
  <si>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</si>
  <si>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</si>
  <si>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</si>
  <si>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</si>
  <si>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</si>
  <si>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</si>
  <si>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</si>
  <si>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</si>
  <si>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</si>
  <si>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</si>
  <si>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</si>
  <si>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</si>
  <si>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</si>
  <si>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</si>
  <si>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</si>
  <si>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</si>
  <si>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</si>
  <si>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</si>
  <si>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</si>
  <si>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</si>
  <si>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</si>
  <si>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</si>
  <si>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</si>
  <si>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</si>
  <si>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</si>
  <si>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</si>
  <si>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</si>
  <si>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</si>
  <si>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</si>
  <si>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</si>
  <si>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</si>
  <si>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</si>
  <si>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</si>
  <si>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</si>
  <si>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</si>
  <si>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</si>
  <si>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</si>
  <si>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</si>
  <si>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</si>
  <si>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</si>
  <si>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</si>
  <si>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</si>
  <si>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</si>
  <si>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</si>
  <si>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</si>
  <si>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</si>
  <si>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</si>
  <si>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</si>
  <si>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</si>
  <si>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</si>
  <si>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</si>
  <si>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</si>
  <si>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</si>
  <si>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</si>
  <si>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</si>
  <si>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</si>
  <si>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</si>
  <si>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</si>
  <si>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</si>
  <si>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</si>
  <si>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</si>
  <si>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</si>
  <si>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</si>
  <si>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</si>
  <si>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</si>
  <si>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</si>
  <si>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</si>
  <si>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</si>
  <si>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</si>
  <si>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</si>
  <si>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</si>
  <si>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</si>
  <si>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</si>
  <si>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</si>
  <si>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</si>
  <si>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</si>
  <si>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</si>
  <si>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</si>
  <si>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</si>
  <si>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</si>
  <si>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</si>
  <si>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</si>
  <si>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</si>
  <si>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</si>
  <si>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</si>
  <si>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</si>
  <si>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</si>
  <si>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</si>
  <si>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</si>
  <si>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</si>
  <si>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</si>
  <si>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</si>
  <si>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</si>
  <si>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</si>
  <si>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</si>
  <si>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</si>
  <si>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</si>
  <si>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</si>
  <si>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</si>
  <si>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</si>
  <si>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</si>
  <si>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</si>
  <si>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</si>
  <si>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</si>
  <si>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</si>
  <si>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</si>
  <si>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</si>
  <si>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</si>
  <si>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</si>
  <si>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</si>
  <si>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</si>
  <si>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</si>
  <si>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</si>
  <si>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</si>
  <si>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</si>
  <si>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</si>
  <si>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</si>
  <si>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</si>
  <si>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</si>
  <si>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</si>
  <si>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</si>
  <si>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</si>
  <si>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</si>
  <si>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</si>
  <si>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</si>
  <si>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</si>
  <si>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</si>
  <si>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</si>
  <si>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</si>
  <si>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</si>
  <si>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</si>
  <si>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</si>
  <si>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</si>
  <si>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</si>
  <si>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</si>
  <si>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</si>
  <si>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</si>
  <si>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</si>
  <si>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</si>
  <si>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</si>
  <si>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</si>
  <si>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</si>
  <si>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</si>
  <si>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</si>
  <si>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</si>
  <si>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</si>
  <si>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</si>
  <si>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</si>
  <si>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</si>
  <si>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</si>
  <si>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</si>
  <si>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</si>
  <si>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</si>
  <si>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</si>
  <si>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</si>
  <si>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</si>
  <si>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</si>
  <si>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</si>
  <si>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</si>
  <si>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</si>
  <si>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</si>
  <si>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</si>
  <si>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</si>
  <si>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</si>
  <si>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</si>
  <si>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</si>
  <si>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</si>
  <si>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</si>
  <si>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</si>
  <si>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</si>
  <si>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</si>
  <si>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</si>
  <si>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</si>
  <si>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</si>
  <si>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</si>
  <si>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</si>
  <si>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</si>
  <si>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</si>
  <si>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</si>
  <si>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</si>
  <si>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</si>
  <si>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</si>
  <si>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</si>
  <si>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</si>
  <si>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</si>
  <si>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</si>
  <si>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</si>
  <si>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</si>
  <si>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</si>
  <si>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</si>
  <si>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</si>
  <si>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</si>
  <si>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</si>
  <si>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</si>
  <si>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</si>
  <si>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</si>
  <si>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</si>
  <si>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</si>
  <si>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</si>
  <si>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</si>
  <si>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</si>
  <si>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</si>
  <si>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</si>
  <si>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</si>
  <si>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</si>
  <si>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</si>
  <si>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</si>
  <si>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</si>
  <si>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</si>
  <si>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</si>
  <si>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</si>
  <si>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</si>
  <si>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</si>
  <si>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</si>
  <si>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</si>
  <si>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</si>
  <si>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</si>
  <si>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</si>
  <si>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</si>
  <si>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</si>
  <si>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</si>
  <si>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</si>
  <si>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</si>
  <si>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</si>
  <si>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</si>
  <si>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</si>
  <si>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</si>
  <si>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</si>
  <si>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</si>
  <si>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</si>
  <si>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</si>
  <si>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</si>
  <si>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</si>
  <si>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</si>
  <si>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</si>
  <si>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</si>
  <si>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</si>
  <si>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</si>
  <si>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</si>
  <si>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</si>
  <si>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</si>
  <si>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</si>
  <si>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</si>
  <si>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</si>
  <si>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</si>
  <si>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</si>
  <si>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</si>
  <si>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</si>
  <si>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</si>
  <si>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</si>
  <si>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</si>
  <si>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</si>
  <si>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</si>
  <si>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</si>
  <si>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</si>
  <si>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</si>
  <si>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</si>
  <si>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</si>
  <si>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</si>
  <si>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</si>
  <si>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</si>
  <si>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</si>
  <si>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</si>
  <si>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</si>
  <si>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</si>
  <si>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</si>
  <si>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</si>
  <si>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</si>
  <si>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</si>
  <si>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</si>
  <si>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</si>
  <si>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</si>
  <si>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</si>
  <si>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</si>
  <si>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</si>
  <si>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</si>
  <si>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</si>
  <si>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</si>
  <si>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</si>
  <si>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</si>
  <si>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</si>
  <si>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</si>
  <si>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</si>
  <si>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</si>
  <si>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</si>
  <si>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</si>
  <si>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</si>
  <si>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</si>
  <si>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</si>
  <si>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</si>
  <si>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</si>
  <si>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</si>
  <si>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</si>
  <si>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</si>
  <si>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</si>
  <si>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</si>
  <si>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</si>
  <si>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</si>
  <si>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</si>
  <si>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</si>
  <si>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</si>
  <si>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</si>
  <si>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</si>
  <si>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</si>
  <si>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</si>
  <si>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</si>
  <si>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</si>
  <si>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</si>
  <si>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</si>
  <si>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</si>
  <si>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</si>
  <si>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</si>
  <si>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</si>
  <si>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</si>
  <si>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</si>
  <si>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</si>
  <si>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</si>
  <si>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</si>
  <si>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</si>
  <si>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</si>
  <si>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</si>
  <si>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</si>
  <si>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</si>
  <si>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</si>
  <si>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</si>
  <si>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</si>
  <si>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</si>
  <si>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</si>
  <si>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</si>
  <si>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</si>
  <si>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</si>
  <si>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</si>
  <si>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</si>
  <si>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</si>
  <si>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</si>
  <si>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</si>
  <si>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</si>
  <si>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</si>
  <si>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</si>
  <si>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</si>
  <si>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</si>
  <si>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</si>
  <si>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</si>
  <si>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</si>
  <si>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</si>
  <si>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</si>
  <si>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</si>
  <si>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</si>
  <si>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</si>
  <si>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</si>
  <si>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</si>
  <si>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</si>
  <si>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</si>
  <si>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</si>
  <si>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</si>
  <si>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</si>
  <si>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</si>
  <si>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</si>
  <si>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</si>
  <si>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</si>
  <si>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</si>
  <si>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</si>
  <si>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</si>
  <si>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</si>
  <si>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</si>
  <si>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</si>
  <si>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</si>
  <si>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</si>
  <si>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</si>
  <si>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</si>
  <si>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</si>
  <si>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</si>
  <si>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</si>
  <si>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</si>
  <si>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</si>
  <si>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</si>
  <si>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</si>
  <si>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</si>
  <si>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</si>
  <si>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</si>
  <si>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</si>
  <si>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</si>
  <si>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</si>
  <si>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</si>
  <si>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</si>
  <si>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</si>
  <si>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</si>
  <si>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</si>
  <si>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</si>
  <si>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</si>
  <si>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</si>
  <si>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</si>
  <si>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</si>
  <si>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</si>
  <si>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</si>
  <si>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</si>
  <si>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</si>
  <si>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</si>
  <si>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</si>
  <si>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</si>
  <si>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</si>
  <si>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</si>
  <si>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</si>
  <si>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</si>
  <si>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</si>
  <si>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</si>
  <si>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</si>
  <si>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</si>
  <si>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</si>
  <si>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</si>
  <si>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</si>
  <si>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</si>
  <si>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</si>
  <si>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</si>
  <si>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</si>
  <si>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</si>
  <si>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</si>
  <si>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</si>
  <si>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</si>
  <si>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</si>
  <si>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</si>
  <si>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</si>
  <si>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</si>
  <si>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</si>
  <si>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</si>
  <si>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</si>
  <si>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</si>
  <si>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</si>
  <si>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</si>
  <si>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</si>
  <si>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</si>
  <si>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</si>
  <si>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</si>
  <si>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</si>
  <si>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</si>
  <si>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</si>
  <si>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</si>
  <si>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</si>
  <si>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</si>
  <si>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</si>
  <si>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</si>
  <si>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</si>
  <si>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</si>
  <si>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</si>
  <si>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</si>
  <si>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</si>
  <si>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</si>
  <si>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</si>
  <si>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</si>
  <si>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</si>
  <si>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</si>
  <si>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</si>
  <si>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</si>
  <si>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</si>
  <si>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</si>
  <si>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</si>
  <si>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</si>
  <si>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</si>
  <si>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</si>
  <si>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</si>
  <si>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</si>
  <si>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</si>
  <si>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</si>
  <si>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</si>
  <si>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</si>
  <si>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</si>
  <si>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</si>
  <si>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</si>
  <si>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</si>
  <si>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</si>
  <si>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</si>
  <si>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</si>
  <si>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</si>
  <si>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</si>
  <si>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</si>
  <si>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</si>
  <si>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</si>
  <si>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</si>
  <si>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</si>
  <si>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</si>
  <si>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</si>
  <si>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</si>
  <si>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</si>
  <si>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</si>
  <si>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</si>
  <si>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</si>
  <si>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</si>
  <si>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</si>
  <si>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</si>
  <si>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</si>
  <si>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</si>
  <si>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</si>
  <si>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</si>
  <si>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</si>
  <si>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</si>
  <si>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</si>
  <si>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</si>
  <si>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</si>
  <si>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</si>
  <si>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</si>
  <si>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</si>
  <si>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</si>
  <si>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</si>
  <si>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</si>
  <si>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</si>
  <si>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</si>
  <si>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</si>
  <si>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</si>
  <si>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</si>
  <si>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</si>
  <si>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</si>
  <si>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</si>
  <si>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</si>
  <si>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</si>
  <si>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</si>
  <si>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</si>
  <si>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</si>
  <si>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</si>
  <si>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</si>
  <si>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</si>
  <si>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</si>
  <si>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</si>
  <si>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</si>
  <si>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</si>
  <si>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</si>
  <si>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</si>
  <si>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</si>
  <si>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</si>
  <si>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</si>
  <si>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</si>
  <si>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</si>
  <si>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</si>
  <si>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</si>
  <si>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</si>
  <si>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</si>
  <si>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</si>
  <si>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</si>
  <si>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</si>
  <si>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</si>
  <si>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</si>
  <si>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</si>
  <si>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</si>
  <si>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</si>
  <si>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</si>
  <si>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</si>
  <si>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</si>
  <si>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</si>
  <si>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</si>
  <si>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</si>
  <si>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</si>
  <si>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</si>
  <si>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</si>
  <si>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</si>
  <si>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</si>
  <si>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</si>
  <si>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</si>
  <si>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</si>
  <si>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</si>
  <si>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</si>
  <si>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</si>
  <si>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</si>
  <si>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</si>
  <si>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</si>
  <si>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</si>
  <si>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</si>
  <si>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</si>
  <si>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</si>
  <si>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</si>
  <si>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</si>
  <si>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</si>
  <si>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</si>
  <si>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</si>
  <si>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</si>
  <si>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</si>
  <si>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</si>
  <si>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</si>
  <si>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</si>
  <si>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</si>
  <si>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</si>
  <si>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</si>
  <si>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</si>
  <si>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</si>
  <si>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</si>
  <si>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</si>
  <si>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</si>
  <si>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</si>
  <si>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</si>
  <si>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</si>
  <si>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</si>
  <si>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</si>
  <si>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</si>
  <si>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</si>
  <si>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</si>
  <si>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</si>
  <si>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</si>
  <si>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</si>
  <si>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</si>
  <si>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</si>
  <si>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</si>
  <si>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</si>
  <si>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</si>
  <si>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</si>
  <si>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</si>
  <si>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</si>
  <si>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</si>
  <si>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</si>
  <si>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</si>
  <si>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</si>
  <si>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</si>
  <si>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</si>
  <si>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</si>
  <si>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</si>
  <si>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</si>
  <si>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</si>
  <si>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</si>
  <si>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</si>
  <si>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</si>
  <si>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</si>
  <si>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</si>
  <si>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</si>
  <si>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</si>
  <si>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</si>
  <si>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</si>
  <si>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</si>
  <si>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</si>
  <si>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</si>
  <si>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</si>
  <si>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</si>
  <si>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</si>
  <si>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</si>
  <si>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</si>
  <si>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</si>
  <si>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</si>
  <si>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</si>
  <si>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</si>
  <si>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</si>
  <si>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</si>
  <si>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</si>
  <si>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</si>
  <si>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</si>
  <si>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</si>
  <si>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</si>
  <si>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</si>
  <si>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</si>
  <si>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</si>
  <si>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</si>
  <si>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</si>
  <si>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</si>
  <si>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</si>
  <si>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</si>
  <si>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</si>
  <si>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</si>
  <si>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</si>
  <si>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</si>
  <si>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</si>
  <si>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</si>
  <si>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</si>
  <si>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</si>
  <si>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</si>
  <si>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</si>
  <si>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</si>
  <si>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</si>
  <si>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</si>
  <si>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</si>
  <si>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</si>
  <si>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</si>
  <si>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</si>
  <si>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</si>
  <si>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</si>
  <si>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</si>
  <si>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</si>
  <si>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</si>
  <si>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</si>
  <si>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</si>
  <si>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</si>
  <si>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</si>
  <si>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</si>
  <si>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</si>
  <si>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</si>
  <si>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</si>
  <si>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</si>
  <si>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</si>
  <si>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</si>
  <si>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</si>
  <si>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</si>
  <si>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</si>
  <si>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</si>
  <si>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</si>
  <si>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</si>
  <si>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</si>
  <si>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</si>
  <si>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</si>
  <si>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</si>
  <si>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</si>
  <si>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</si>
  <si>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</si>
  <si>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</si>
  <si>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</si>
  <si>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</si>
  <si>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</si>
  <si>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</si>
  <si>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</si>
  <si>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</si>
  <si>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</si>
  <si>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</si>
  <si>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</si>
  <si>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</si>
  <si>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</si>
  <si>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</si>
  <si>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</si>
  <si>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</si>
  <si>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</si>
  <si>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</si>
  <si>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</si>
  <si>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</si>
  <si>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</si>
  <si>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</si>
  <si>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</si>
  <si>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</si>
  <si>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</si>
  <si>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</si>
  <si>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</si>
  <si>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</si>
  <si>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</si>
  <si>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</si>
  <si>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</si>
  <si>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</si>
  <si>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</si>
  <si>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</si>
  <si>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</si>
  <si>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</si>
  <si>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</si>
  <si>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</si>
  <si>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</si>
  <si>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</si>
  <si>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</si>
  <si>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</si>
  <si>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</si>
  <si>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</si>
  <si>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</si>
  <si>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</si>
  <si>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</si>
  <si>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</si>
  <si>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</si>
  <si>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</si>
  <si>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</si>
  <si>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</si>
  <si>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</si>
  <si>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</si>
  <si>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</si>
  <si>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</si>
  <si>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</si>
  <si>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</si>
  <si>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</si>
  <si>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</si>
  <si>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</si>
  <si>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</si>
  <si>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</si>
  <si>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</si>
  <si>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</si>
  <si>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</si>
  <si>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</si>
  <si>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</si>
  <si>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</si>
  <si>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</si>
  <si>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</si>
  <si>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</si>
  <si>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</si>
  <si>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</si>
  <si>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</si>
  <si>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</si>
  <si>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</si>
  <si>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</si>
  <si>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</si>
  <si>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</si>
  <si>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</si>
  <si>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</si>
  <si>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</si>
  <si>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</si>
  <si>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</si>
  <si>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</si>
  <si>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</si>
  <si>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</si>
  <si>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</si>
  <si>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</si>
  <si>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</si>
  <si>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</si>
  <si>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</si>
  <si>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</si>
  <si>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</si>
  <si>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</si>
  <si>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</si>
  <si>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</si>
  <si>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</si>
  <si>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</si>
  <si>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</si>
  <si>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</si>
  <si>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</si>
  <si>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</si>
  <si>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</si>
  <si>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</si>
  <si>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</si>
  <si>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</si>
  <si>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</si>
  <si>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</si>
  <si>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</si>
  <si>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</si>
  <si>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</si>
  <si>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</si>
  <si>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</si>
  <si>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</si>
  <si>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</si>
  <si>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</si>
  <si>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</si>
  <si>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</si>
  <si>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</si>
  <si>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</si>
  <si>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</si>
  <si>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</si>
  <si>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</si>
  <si>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</si>
  <si>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</si>
  <si>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</si>
  <si>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</si>
  <si>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</si>
  <si>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</si>
  <si>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</si>
  <si>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</si>
  <si>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</si>
  <si>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</si>
  <si>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</si>
  <si>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</si>
  <si>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</si>
  <si>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</si>
  <si>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</si>
  <si>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</si>
  <si>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</si>
  <si>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</si>
  <si>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</si>
  <si>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</si>
  <si>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</si>
  <si>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</si>
  <si>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</si>
  <si>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</si>
  <si>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</si>
  <si>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</si>
  <si>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</si>
  <si>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</si>
  <si>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</si>
  <si>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</si>
  <si>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</si>
  <si>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</si>
  <si>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</si>
  <si>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</si>
  <si>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</si>
  <si>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</si>
  <si>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</si>
  <si>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</si>
  <si>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</si>
  <si>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</si>
  <si>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</si>
  <si>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</si>
  <si>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</si>
  <si>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</si>
  <si>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</si>
  <si>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</si>
  <si>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</si>
  <si>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</si>
  <si>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</si>
  <si>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</si>
  <si>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</si>
  <si>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</si>
  <si>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</si>
  <si>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</si>
  <si>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</si>
  <si>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</si>
  <si>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</si>
  <si>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</si>
  <si>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</si>
  <si>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</si>
  <si>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</si>
  <si>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</si>
  <si>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</si>
  <si>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</si>
  <si>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</si>
  <si>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</si>
  <si>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</si>
  <si>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</si>
  <si>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</si>
  <si>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</si>
  <si>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</si>
  <si>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</si>
  <si>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</si>
  <si>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</si>
  <si>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</si>
  <si>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</si>
  <si>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</si>
  <si>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</si>
  <si>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</si>
  <si>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</si>
  <si>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</si>
  <si>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</si>
  <si>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</si>
  <si>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</si>
  <si>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</si>
  <si>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</si>
  <si>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</si>
  <si>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</si>
  <si>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</si>
  <si>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</si>
  <si>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</si>
  <si>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</si>
  <si>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</si>
  <si>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</si>
  <si>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</si>
  <si>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</si>
  <si>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</si>
  <si>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</si>
  <si>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</si>
  <si>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</si>
  <si>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</si>
  <si>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</si>
  <si>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</si>
  <si>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</si>
  <si>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</si>
  <si>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</si>
  <si>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</si>
  <si>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</si>
  <si>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</si>
  <si>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</si>
  <si>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</si>
  <si>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</si>
  <si>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</si>
  <si>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</si>
  <si>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</si>
  <si>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</si>
  <si>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</si>
  <si>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</si>
  <si>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</si>
  <si>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</si>
  <si>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</si>
  <si>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</si>
  <si>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</si>
  <si>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</si>
  <si>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</si>
  <si>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</si>
  <si>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</si>
  <si>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</si>
  <si>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</si>
  <si>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</si>
  <si>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</si>
  <si>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</si>
  <si>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</si>
  <si>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</si>
  <si>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</si>
  <si>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</si>
  <si>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</si>
  <si>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</si>
  <si>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</si>
  <si>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</si>
  <si>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</si>
  <si>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</si>
  <si>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</si>
  <si>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</si>
  <si>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</si>
  <si>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</si>
  <si>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</si>
  <si>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</si>
  <si>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</si>
  <si>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</si>
  <si>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</si>
  <si>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</si>
  <si>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</si>
  <si>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</si>
  <si>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</si>
  <si>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</si>
  <si>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</si>
  <si>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</si>
  <si>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</si>
  <si>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</si>
  <si>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</si>
  <si>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</si>
  <si>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</si>
  <si>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</si>
  <si>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</si>
  <si>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</si>
  <si>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</si>
  <si>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</si>
  <si>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</si>
  <si>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</si>
  <si>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</si>
  <si>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</si>
  <si>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</si>
  <si>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</si>
  <si>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</si>
  <si>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</si>
  <si>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</si>
  <si>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</si>
  <si>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</si>
  <si>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</si>
  <si>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</si>
  <si>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</si>
  <si>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</si>
  <si>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</si>
  <si>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</si>
  <si>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</si>
  <si>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</si>
  <si>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</si>
  <si>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</si>
  <si>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</si>
  <si>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</si>
  <si>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</si>
  <si>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</si>
  <si>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</si>
  <si>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</si>
  <si>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</si>
  <si>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</si>
  <si>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</si>
  <si>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</si>
  <si>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</si>
  <si>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</si>
  <si>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</si>
  <si>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</si>
  <si>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</si>
  <si>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</si>
  <si>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</si>
  <si>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</si>
  <si>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</si>
  <si>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</si>
  <si>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</si>
  <si>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</si>
  <si>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</si>
  <si>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</si>
  <si>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</si>
  <si>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</si>
  <si>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</si>
  <si>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</si>
  <si>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</si>
  <si>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</si>
  <si>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</si>
  <si>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</si>
  <si>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</si>
  <si>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</si>
  <si>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</si>
  <si>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</si>
  <si>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</si>
  <si>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</si>
  <si>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</si>
  <si>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</si>
  <si>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</si>
  <si>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</si>
  <si>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</si>
  <si>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</si>
  <si>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</si>
  <si>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</si>
  <si>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</si>
  <si>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</si>
  <si>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</si>
  <si>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</si>
  <si>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</si>
  <si>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</si>
  <si>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</si>
  <si>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</si>
  <si>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</si>
  <si>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</si>
  <si>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</si>
  <si>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</si>
  <si>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</si>
  <si>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</si>
  <si>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</si>
  <si>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</si>
  <si>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</si>
  <si>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</si>
  <si>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</si>
  <si>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</si>
  <si>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</si>
  <si>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</si>
  <si>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</si>
  <si>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</si>
  <si>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</si>
  <si>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</si>
  <si>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</si>
  <si>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</si>
  <si>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</si>
  <si>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</si>
  <si>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</si>
  <si>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</si>
  <si>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</si>
  <si>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</si>
  <si>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</si>
  <si>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</si>
  <si>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</si>
  <si>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</si>
  <si>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</si>
  <si>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</si>
  <si>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</si>
  <si>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</si>
  <si>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</si>
  <si>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</si>
  <si>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</si>
  <si>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</si>
  <si>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</si>
  <si>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</si>
  <si>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</si>
  <si>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</si>
  <si>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</si>
  <si>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</si>
  <si>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</si>
  <si>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</si>
  <si>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</si>
  <si>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</si>
  <si>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</si>
  <si>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</si>
  <si>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</si>
  <si>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</si>
  <si>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</si>
  <si>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</si>
  <si>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</si>
  <si>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</si>
  <si>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</si>
  <si>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</si>
  <si>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</si>
  <si>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</si>
  <si>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</si>
  <si>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</si>
  <si>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</si>
  <si>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</si>
  <si>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</si>
  <si>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</si>
  <si>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</si>
  <si>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</si>
  <si>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</si>
  <si>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</si>
  <si>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</si>
  <si>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</si>
  <si>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</si>
  <si>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</si>
  <si>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</si>
  <si>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</si>
  <si>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</si>
  <si>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</si>
  <si>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</si>
  <si>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</si>
  <si>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</si>
  <si>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</si>
  <si>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</si>
  <si>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</si>
  <si>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</si>
  <si>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</si>
  <si>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</si>
  <si>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</si>
  <si>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</si>
  <si>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</si>
  <si>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</si>
  <si>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</si>
  <si>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</si>
  <si>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</si>
  <si>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</si>
  <si>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</si>
  <si>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</si>
  <si>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</si>
  <si>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</si>
  <si>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</si>
  <si>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</si>
  <si>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</si>
  <si>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</si>
  <si>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</si>
  <si>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</si>
  <si>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</si>
  <si>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</si>
  <si>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</si>
  <si>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</si>
  <si>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</si>
  <si>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</si>
  <si>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</si>
  <si>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</si>
  <si>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</si>
  <si>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</si>
  <si>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</si>
  <si>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</si>
  <si>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</si>
  <si>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</si>
  <si>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</si>
  <si>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</si>
  <si>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</si>
  <si>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</si>
  <si>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</si>
  <si>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</si>
  <si>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</si>
  <si>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</si>
  <si>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</si>
  <si>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</si>
  <si>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</si>
  <si>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</si>
  <si>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</si>
  <si>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</si>
  <si>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</si>
  <si>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</si>
  <si>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</si>
  <si>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</si>
  <si>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</si>
  <si>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</si>
  <si>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</si>
  <si>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</si>
  <si>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</si>
  <si>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</si>
  <si>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</si>
  <si>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</si>
  <si>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</si>
  <si>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</si>
  <si>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</si>
  <si>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</si>
  <si>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</si>
  <si>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</si>
  <si>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</si>
  <si>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</si>
  <si>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</si>
  <si>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</si>
  <si>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</si>
  <si>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</si>
  <si>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</si>
  <si>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</si>
  <si>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</si>
  <si>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</si>
  <si>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</si>
  <si>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</si>
  <si>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</si>
  <si>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</si>
  <si>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</si>
  <si>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</si>
  <si>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</si>
  <si>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</si>
  <si>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</si>
  <si>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</si>
  <si>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</si>
  <si>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</si>
  <si>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</si>
  <si>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</si>
  <si>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</si>
  <si>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</si>
  <si>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</si>
  <si>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</si>
  <si>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</si>
  <si>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</si>
  <si>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</si>
  <si>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</si>
  <si>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</si>
  <si>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</si>
  <si>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</si>
  <si>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</si>
  <si>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</si>
  <si>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</si>
  <si>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</si>
  <si>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</si>
  <si>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</si>
  <si>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</si>
  <si>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</si>
  <si>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</si>
  <si>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</si>
  <si>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</si>
  <si>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</si>
  <si>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</si>
  <si>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</si>
  <si>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</si>
  <si>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</si>
  <si>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</si>
  <si>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</si>
  <si>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</si>
  <si>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</si>
  <si>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</si>
  <si>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</si>
  <si>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</si>
  <si>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</si>
  <si>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</si>
  <si>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</si>
  <si>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</si>
  <si>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</si>
  <si>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</si>
  <si>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</si>
  <si>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</si>
  <si>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</si>
  <si>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</si>
  <si>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</si>
  <si>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</si>
  <si>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</si>
  <si>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</si>
  <si>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</si>
  <si>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</si>
  <si>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</si>
  <si>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</si>
  <si>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</si>
  <si>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</si>
  <si>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</si>
  <si>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</si>
  <si>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</si>
  <si>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</si>
  <si>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</si>
  <si>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</si>
  <si>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</si>
  <si>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</si>
  <si>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</si>
  <si>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</si>
  <si>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</si>
  <si>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</si>
  <si>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</si>
  <si>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</si>
  <si>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</si>
  <si>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</si>
  <si>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</si>
  <si>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</si>
  <si>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</si>
  <si>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</si>
  <si>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</si>
  <si>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</si>
  <si>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</si>
  <si>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</si>
  <si>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</si>
  <si>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</si>
  <si>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</si>
  <si>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</si>
  <si>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</si>
  <si>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</si>
  <si>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</si>
  <si>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</si>
  <si>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</si>
  <si>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</si>
  <si>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</si>
  <si>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</si>
  <si>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</si>
  <si>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</si>
  <si>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</si>
  <si>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</si>
  <si>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</si>
  <si>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</si>
  <si>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</si>
  <si>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</si>
  <si>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</si>
  <si>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</si>
  <si>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</si>
  <si>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</si>
  <si>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</si>
  <si>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</si>
  <si>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</si>
  <si>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</si>
  <si>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</si>
  <si>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</si>
  <si>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</si>
  <si>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</si>
  <si>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</si>
  <si>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</si>
  <si>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</si>
  <si>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</si>
  <si>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</si>
  <si>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</si>
  <si>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</si>
  <si>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</si>
  <si>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</si>
  <si>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</si>
  <si>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</si>
  <si>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</si>
  <si>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</si>
  <si>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</si>
  <si>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</si>
  <si>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</si>
  <si>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</si>
  <si>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</si>
  <si>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</si>
  <si>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</si>
  <si>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</si>
  <si>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</si>
  <si>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</si>
  <si>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</si>
  <si>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</si>
  <si>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</si>
  <si>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</si>
  <si>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</si>
  <si>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</si>
  <si>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</si>
  <si>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</si>
  <si>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</si>
  <si>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</si>
  <si>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</si>
  <si>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</si>
  <si>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</si>
  <si>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</si>
  <si>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</si>
  <si>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</si>
  <si>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</si>
  <si>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</si>
  <si>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</si>
  <si>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</si>
  <si>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</si>
  <si>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</si>
  <si>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</si>
  <si>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</si>
  <si>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</si>
  <si>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</si>
  <si>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</si>
  <si>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</si>
  <si>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</si>
  <si>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</si>
  <si>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</si>
  <si>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</si>
  <si>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</si>
  <si>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</si>
  <si>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</si>
  <si>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</si>
  <si>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</si>
  <si>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</si>
  <si>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</si>
  <si>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</si>
  <si>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</si>
  <si>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</si>
  <si>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</si>
  <si>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</si>
  <si>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</si>
  <si>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</si>
  <si>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</si>
  <si>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</si>
  <si>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</si>
  <si>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</si>
  <si>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</si>
  <si>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</si>
  <si>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</si>
  <si>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</si>
  <si>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</si>
  <si>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</si>
  <si>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</si>
  <si>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</si>
  <si>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</si>
  <si>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</si>
  <si>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</si>
  <si>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</si>
  <si>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</si>
  <si>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</si>
  <si>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</si>
  <si>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</si>
  <si>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</si>
  <si>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</si>
  <si>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</si>
  <si>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</si>
  <si>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</si>
  <si>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</si>
  <si>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</si>
  <si>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</si>
  <si>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</si>
  <si>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</si>
  <si>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</si>
  <si>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</si>
  <si>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</si>
  <si>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</si>
  <si>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</si>
  <si>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</si>
  <si>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</si>
  <si>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</si>
  <si>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</si>
  <si>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</si>
  <si>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</si>
  <si>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</si>
  <si>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</si>
  <si>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</si>
  <si>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</si>
  <si>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</si>
  <si>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</si>
  <si>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</si>
  <si>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</si>
  <si>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</si>
  <si>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</si>
  <si>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</si>
  <si>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</si>
  <si>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</si>
  <si>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</si>
  <si>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</si>
  <si>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</si>
  <si>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</si>
  <si>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</si>
  <si>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</si>
  <si>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</si>
  <si>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</si>
  <si>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</si>
  <si>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</si>
  <si>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</si>
  <si>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</si>
  <si>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</si>
  <si>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</si>
  <si>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</si>
  <si>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</si>
  <si>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</si>
  <si>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</si>
  <si>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</si>
  <si>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</si>
  <si>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</si>
  <si>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</si>
  <si>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</si>
  <si>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</si>
  <si>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</si>
  <si>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</si>
  <si>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</si>
  <si>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</si>
  <si>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</si>
  <si>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</si>
  <si>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</si>
  <si>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</si>
  <si>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</si>
  <si>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</si>
  <si>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</si>
  <si>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</si>
  <si>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</si>
  <si>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</si>
  <si>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</si>
  <si>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</si>
  <si>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</si>
  <si>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</si>
  <si>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</si>
  <si>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</si>
  <si>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</si>
  <si>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</si>
  <si>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</si>
  <si>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</si>
  <si>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</si>
  <si>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</si>
  <si>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</si>
  <si>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</si>
  <si>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</si>
  <si>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</si>
  <si>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</si>
  <si>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</si>
  <si>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</si>
  <si>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</si>
  <si>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</si>
  <si>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</si>
  <si>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</si>
  <si>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</si>
  <si>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</si>
  <si>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</si>
  <si>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</si>
  <si>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</si>
  <si>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</si>
  <si>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</si>
  <si>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</si>
  <si>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</si>
  <si>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</si>
  <si>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</si>
  <si>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</si>
  <si>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</si>
  <si>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</si>
  <si>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</si>
  <si>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</si>
  <si>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</si>
  <si>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</si>
  <si>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</si>
  <si>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</si>
  <si>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</si>
  <si>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</si>
  <si>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</si>
  <si>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</si>
  <si>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</si>
  <si>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</si>
  <si>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</si>
  <si>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</si>
  <si>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</si>
  <si>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</si>
  <si>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</si>
  <si>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</si>
  <si>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</si>
  <si>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</si>
  <si>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</si>
  <si>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</si>
  <si>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</si>
  <si>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</si>
  <si>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</si>
  <si>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</si>
  <si>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</si>
  <si>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</si>
  <si>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</si>
  <si>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</si>
  <si>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</si>
  <si>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</si>
  <si>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</si>
  <si>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</si>
  <si>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</si>
  <si>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</si>
  <si>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</si>
  <si>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</si>
  <si>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</si>
  <si>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</si>
  <si>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</si>
  <si>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</si>
  <si>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</si>
  <si>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</si>
  <si>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</si>
  <si>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</si>
  <si>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</si>
  <si>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</si>
  <si>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</si>
  <si>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</si>
  <si>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</si>
  <si>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</si>
  <si>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</si>
  <si>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</si>
  <si>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</si>
  <si>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</si>
  <si>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</si>
  <si>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</si>
  <si>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</si>
  <si>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</si>
  <si>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</si>
  <si>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</si>
  <si>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</si>
  <si>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</si>
  <si>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</si>
  <si>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</si>
  <si>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</si>
  <si>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</si>
  <si>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</si>
  <si>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</si>
  <si>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</si>
  <si>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</si>
  <si>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</si>
  <si>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</si>
  <si>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</si>
  <si>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</si>
  <si>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</si>
  <si>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</si>
  <si>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</si>
  <si>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</si>
  <si>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</si>
  <si>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</si>
  <si>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</si>
  <si>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</si>
  <si>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</si>
  <si>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</si>
  <si>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</si>
  <si>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</si>
  <si>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</si>
  <si>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</si>
  <si>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</si>
  <si>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</si>
  <si>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</si>
  <si>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</si>
  <si>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</si>
  <si>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</si>
  <si>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</si>
  <si>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</si>
  <si>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</si>
  <si>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</si>
  <si>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</si>
  <si>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</si>
  <si>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</si>
  <si>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</si>
  <si>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</si>
  <si>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</si>
  <si>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</si>
  <si>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</si>
  <si>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</si>
  <si>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</si>
  <si>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</si>
  <si>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</si>
  <si>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</si>
  <si>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</si>
  <si>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</si>
  <si>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</si>
  <si>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</si>
  <si>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</si>
  <si>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</si>
  <si>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</si>
  <si>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</si>
  <si>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</si>
  <si>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</si>
  <si>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</si>
  <si>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</si>
  <si>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</si>
  <si>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</si>
  <si>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</si>
  <si>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</si>
  <si>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</si>
  <si>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</si>
  <si>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</si>
  <si>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</si>
  <si>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</si>
  <si>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</si>
  <si>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</si>
  <si>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</si>
  <si>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</si>
  <si>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</si>
  <si>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</si>
  <si>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</si>
  <si>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</si>
  <si>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</si>
  <si>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</si>
  <si>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</si>
  <si>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</si>
  <si>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</si>
  <si>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</si>
  <si>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</si>
  <si>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</si>
  <si>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</si>
  <si>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</si>
  <si>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</si>
  <si>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</si>
  <si>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</si>
  <si>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</si>
  <si>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</si>
  <si>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</si>
  <si>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</si>
  <si>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</si>
  <si>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</si>
  <si>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</si>
  <si>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</si>
  <si>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</si>
  <si>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</si>
  <si>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</si>
  <si>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</si>
  <si>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</si>
  <si>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</si>
  <si>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</si>
  <si>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</si>
  <si>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</si>
  <si>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</si>
  <si>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</si>
  <si>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</si>
  <si>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</si>
  <si>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</si>
  <si>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</si>
  <si>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</si>
  <si>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</si>
  <si>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</si>
  <si>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</si>
  <si>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</si>
  <si>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</si>
  <si>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</si>
  <si>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</si>
  <si>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</si>
  <si>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</si>
  <si>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</si>
  <si>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</si>
  <si>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</si>
  <si>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</si>
  <si>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</si>
  <si>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</si>
  <si>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</si>
  <si>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</si>
  <si>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</si>
  <si>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</si>
  <si>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</si>
  <si>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</si>
  <si>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</si>
  <si>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</si>
  <si>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</si>
  <si>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</si>
  <si>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</si>
  <si>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</si>
  <si>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</si>
  <si>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</si>
  <si>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</si>
  <si>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</si>
  <si>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</si>
  <si>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</si>
  <si>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</si>
  <si>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</si>
  <si>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</si>
  <si>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</si>
  <si>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</si>
  <si>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</si>
  <si>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</si>
  <si>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</si>
  <si>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</si>
  <si>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</si>
  <si>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</si>
  <si>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</si>
  <si>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</si>
  <si>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</si>
  <si>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</si>
  <si>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</si>
  <si>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</si>
  <si>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</si>
  <si>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</si>
  <si>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</si>
  <si>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</si>
  <si>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</si>
  <si>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</si>
  <si>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</si>
  <si>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</si>
  <si>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</si>
  <si>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</si>
  <si>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</si>
  <si>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</si>
  <si>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</si>
  <si>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</si>
  <si>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</si>
  <si>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</si>
  <si>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</si>
  <si>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</si>
  <si>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</si>
  <si>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</si>
  <si>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</si>
  <si>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</si>
  <si>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</si>
  <si>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</si>
  <si>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</si>
  <si>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</si>
  <si>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</si>
  <si>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</si>
  <si>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</si>
  <si>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</si>
  <si>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</si>
  <si>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</si>
  <si>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</si>
  <si>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</si>
  <si>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</si>
  <si>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</si>
  <si>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</si>
  <si>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</si>
  <si>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</si>
  <si>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</si>
  <si>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</si>
  <si>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</si>
  <si>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</si>
  <si>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</si>
  <si>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</si>
  <si>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</si>
  <si>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</si>
  <si>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</si>
  <si>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</si>
  <si>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</si>
  <si>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</si>
  <si>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</si>
  <si>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</si>
  <si>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</si>
  <si>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</si>
  <si>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</si>
  <si>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</si>
  <si>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</si>
  <si>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</si>
  <si>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</si>
  <si>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</si>
  <si>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</si>
  <si>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</si>
  <si>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</si>
  <si>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</si>
  <si>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</si>
  <si>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</si>
  <si>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</si>
  <si>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</si>
  <si>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</si>
  <si>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</si>
  <si>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</si>
  <si>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</si>
  <si>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</si>
  <si>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</si>
  <si>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</si>
  <si>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</si>
  <si>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</si>
  <si>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</si>
  <si>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</si>
  <si>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</si>
  <si>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</si>
  <si>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</si>
  <si>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</si>
  <si>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</si>
  <si>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</si>
  <si>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</si>
  <si>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</si>
  <si>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</si>
  <si>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</si>
  <si>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</si>
  <si>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</si>
  <si>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</si>
  <si>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</si>
  <si>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</si>
  <si>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</si>
  <si>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</si>
  <si>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</si>
  <si>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</si>
  <si>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</si>
  <si>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</si>
  <si>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</si>
  <si>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</si>
  <si>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</si>
  <si>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</si>
  <si>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</si>
  <si>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</si>
  <si>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</si>
  <si>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</si>
  <si>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</si>
  <si>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</si>
  <si>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</si>
  <si>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</si>
  <si>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</si>
  <si>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</si>
  <si>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</si>
  <si>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</si>
  <si>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</si>
  <si>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</si>
  <si>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</si>
  <si>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</si>
  <si>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</si>
  <si>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</si>
  <si>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</si>
  <si>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</si>
  <si>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</si>
  <si>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</si>
  <si>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</si>
  <si>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</si>
  <si>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</si>
  <si>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</si>
  <si>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</si>
  <si>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</si>
  <si>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</si>
  <si>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</si>
  <si>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</si>
  <si>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</si>
  <si>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</si>
  <si>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</si>
  <si>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</si>
  <si>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</si>
  <si>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</si>
  <si>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</si>
  <si>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</si>
  <si>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</si>
  <si>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</si>
  <si>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</si>
  <si>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</si>
  <si>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</si>
  <si>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</si>
  <si>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</si>
  <si>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</si>
  <si>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</si>
  <si>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</si>
  <si>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</si>
  <si>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</si>
  <si>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</si>
  <si>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</si>
  <si>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</si>
  <si>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</si>
  <si>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</si>
  <si>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</si>
  <si>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</si>
  <si>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</si>
  <si>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</si>
  <si>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</si>
  <si>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</si>
  <si>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</si>
  <si>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</si>
  <si>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</si>
  <si>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</si>
  <si>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</si>
  <si>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</si>
  <si>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</si>
  <si>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</si>
  <si>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</si>
  <si>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</si>
  <si>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</si>
  <si>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</si>
  <si>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</si>
  <si>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</si>
  <si>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</si>
  <si>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</si>
  <si>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</si>
  <si>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</si>
  <si>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</si>
  <si>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</si>
  <si>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</si>
  <si>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</si>
  <si>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</si>
  <si>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</si>
  <si>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</si>
  <si>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</si>
  <si>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</si>
  <si>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</si>
  <si>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</si>
  <si>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</si>
  <si>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</si>
  <si>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</si>
  <si>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</si>
  <si>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</si>
  <si>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</si>
  <si>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</si>
  <si>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</si>
  <si>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</si>
  <si>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</si>
  <si>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</si>
  <si>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</si>
  <si>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</si>
  <si>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</si>
  <si>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</si>
  <si>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</si>
  <si>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</si>
  <si>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</si>
  <si>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</si>
  <si>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</si>
  <si>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</si>
  <si>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</si>
  <si>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</si>
  <si>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</si>
  <si>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</si>
  <si>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</si>
  <si>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</si>
  <si>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</si>
  <si>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</si>
  <si>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</si>
  <si>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</si>
  <si>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ETA 25 min</t>
  </si>
  <si>
    <t>PCM-20251202-00001389</t>
  </si>
  <si>
    <t>phases issue No parking available, SCECO Team on area still working</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</si>
  <si>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</si>
  <si>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</si>
  <si>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</si>
  <si>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</si>
  <si>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</si>
  <si>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</si>
  <si>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</si>
  <si>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</si>
  <si>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</si>
  <si>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</si>
  <si>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</si>
  <si>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</si>
  <si>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PCM-20251202-00001388</t>
  </si>
  <si>
    <t xml:space="preserve">EM team need 30 min </t>
  </si>
  <si>
    <t>PCM-20251202-00001391</t>
  </si>
  <si>
    <t xml:space="preserve">EM team need 40 min </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</si>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</sst>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330.82592835648393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2.220150463108439E-2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c r="B4" s="128" t="str">
        <f>IFERROR(VLOOKUP(D4,DB!A:K,11,0),"")</f>
        <v/>
      </c>
      <c r="C4" s="128"/>
      <c r="D4" s="56"/>
      <c r="E4" s="127"/>
      <c r="F4" s="73"/>
      <c r="G4" s="125">
        <f ca="1">IFERROR(NOW()-F4,"-")</f>
        <v>45993.77435428241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73"/>
      <c r="G5" s="125">
        <f ca="1">IFERROR(NOW()-F5,"-")</f>
        <v>45993.77435428241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45993.77435428241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45993.77435428241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45993.77435428241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45993.77435428241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45993.77435428241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45993.77435428241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45993.77435428241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45993.77435428241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45993.77435428241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45993.77435428241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45993.77435428241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45993.77435428241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45993.77435428241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45993.77435428241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45993.77435428241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45993.77435428241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45993.77435428241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45993.77435428241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45993.77435428241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45993.77435428241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45993.77435428241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45993.77435428241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45993.77435428241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45993.77435428241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45993.77435428241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45993.77435428241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45993.77435428241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45993.77435428241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45993.77435428241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45993.77435428241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45993.77435428241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45993.77435428241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45993.77435428241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45993.77435428241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45993.77435428241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45993.77435428241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45993.77435428241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45993.77435428241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45993.77435428241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45993.77435428241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45993.77435428241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45993.77435428241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45993.77435428241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45993.77435428241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45993.77435428241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45993.77435428241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45993.77435428241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45993.77435428241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45993.77435428241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45993.77435428241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45993.77435428241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45993.77435428241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45993.77435428241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45993.77435428241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45993.77435428241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45993.77435428241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45993.77435428241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45993.77435428241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45993.77435428241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45993.77435428241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45993.77435428241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45993.77435428241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45993.77435428241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45993.77435428241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45993.77435428241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45993.77435428241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45993.77435428241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45993.77435428241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45993.77435428241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45993.77435428241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45993.77435428241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45993.77435428241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45993.77435428241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45993.77435428241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45993.77435428241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45993.77435428241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45993.77435428241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45993.77435428241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45993.77435428241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45993.77435428241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45993.77435428241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45993.77435428241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45993.77435428241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45993.77435428241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45993.77435428241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45993.77435428241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45993.77435428241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45993.77435428241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45993.77435428241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45993.77435428241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45993.77435428241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45993.77435428241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45993.77435428241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45993.77435428241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45993.77435428241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45993.77435428241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45993.77435428241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45993.77435428241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45993.77435428241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45993.77435428241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45993.77435428241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45993.77435428241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45993.77435428241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45993.77435428241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45993.77435428241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45993.77435428241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45993.77435428241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45993.77435428241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45993.77435428241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45993.77435428241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45993.77435428241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45993.77435428241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45993.77435428241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45993.77435428241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45993.77435428241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45993.77435428241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45993.77435428241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45993.77435428241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45993.77435428241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45993.77435428241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45993.77435428241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45993.77435428241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45993.77435428241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45993.77435428241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45993.77435428241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45993.77435428241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45993.77435428241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45993.77435428241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45993.77435428241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45993.77435428241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45993.77435428241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45993.77435428241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45993.77435428241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45993.77435428241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45993.77435428241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45993.77435428241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45993.77435428241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45993.77435428241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45993.77435428241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45993.77435428241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45993.77435428241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45993.77435428241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45993.77435428241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45993.77435428241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45993.77435428241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45993.77435428241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45993.77435428241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45993.77435428241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45993.77435428241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45993.77435428241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45993.77435428241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45993.77435428241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45993.77435428241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45993.77435428241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45993.77435428241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45993.77435428241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45993.77435428241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45993.77435428241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45993.77435428241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45993.77435428241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45993.77435428241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45993.77435428241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45993.77435428241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45993.77435428241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45993.77435428241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45993.77435428241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45993.77435428241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45993.77435428241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45993.77435428241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45993.77435428241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45993.77435428241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45993.77435428241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45993.77435428241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45993.77435428241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45993.77435428241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45993.77435428241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45993.77435428241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45993.77435428241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45993.77435428241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45993.77435428241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45993.77435428241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45993.77435428241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45993.77435428241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45993.77435428241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45993.77435428241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45993.77435428241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45993.77435428241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45993.77435428241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45993.77435428241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45993.77435428241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45993.77435428241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45993.77435428241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45993.77435428241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45993.77435428241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45993.77435428241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45993.77435428241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45993.77435428241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45993.77435428241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45993.77435428241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45993.77435428241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45993.77435428241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45993.77435428241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45993.77435428241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45993.77435428241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45993.77435428241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45993.77435428241</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D014ABBA-E94A-4EB6-BB10-74CBF3F0B452}"/>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168.77451631944859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9.3869353009285987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22698</v>
      </c>
      <c r="E5" s="81" t="s">
        <v>39106</v>
      </c>
      <c r="F5" s="100">
        <v>45993.723391203705</v>
      </c>
      <c r="G5" s="101">
        <f ca="1">IFERROR(NOW()-F5,"-")</f>
        <v>5.0963078705535736E-2</v>
      </c>
      <c r="H5" s="100">
        <v>45993.717835648145</v>
      </c>
      <c r="I5" s="18" t="str">
        <f>IFERROR(VLOOKUP(D5,DB!A:F,6,0),"")</f>
        <v>SCECO</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22180</v>
      </c>
      <c r="E6" s="99" t="s">
        <v>39187</v>
      </c>
      <c r="F6" s="100">
        <v>45993.751400462963</v>
      </c>
      <c r="G6" s="101">
        <f ca="1">IFERROR(NOW()-F6,"-")</f>
        <v>2.2953819447138812E-2</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45993.77435428241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45993.77435428241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45993.77435428241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45993.77435428241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45993.77435428241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45993.77435428241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R2</v>
      </c>
      <c r="C13" s="18"/>
      <c r="D13" s="18" t="s">
        <v>16608</v>
      </c>
      <c r="E13" s="99"/>
      <c r="F13" s="100"/>
      <c r="G13" s="101">
        <f ca="1">IFERROR(NOW()-F13,"-")</f>
        <v>45993.77435428241</v>
      </c>
      <c r="H13" s="100"/>
      <c r="I13" s="18" t="str">
        <f>IFERROR(VLOOKUP(D13,DB!A:F,6,0),"")</f>
        <v>SCECO</v>
      </c>
      <c r="J13" s="18" t="str">
        <f>IFERROR(VLOOKUP(D13,DB!A:G,7,0),"")</f>
        <v>In progress+No BB Design</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45993.77435428241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45993.77435428241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45993.77435428241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45993.77435428241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45993.77435428241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45993.77435428241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45993.77435428241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45993.77435428241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45993.77435428241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45993.77435428241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45993.77435428241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45993.77435428241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45993.77435428241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45993.77435428241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45993.77435428241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45993.77435428241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45993.77435428241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45993.77435428241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45993.77435428241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45993.77435428241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45993.77435428241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45993.77435428241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45993.77435428241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45993.77435428241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45993.77435428241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45993.77435428241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45993.77435428241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45993.77435428241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45993.77435428241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45993.77435428241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45993.77435428241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45993.77435428241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45993.77435428241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45993.77435428241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45993.77435428241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45993.77435428241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45993.77435428241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45993.77435428241</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45993.77435428241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45993.77435428241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45993.77435428241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45993.77435428241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45993.77435428241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45993.77435428241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45993.77435428241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45993.77435428241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45993.77435428241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45993.77435428241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45993.77435428241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45993.77435428241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45993.77435428241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45993.77435428241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45993.77435428241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45993.77435428241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45993.77435428241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45993.77435428241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45993.77435428241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45993.77435428241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45993.77435428241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45993.77435428241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45993.77435428241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45993.77435428241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45993.77435428241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45993.77435428241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45993.77435428241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45993.77435428241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45993.77435428241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45993.77435428241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45993.77435428241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45993.77435428241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45993.77435428241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45993.77435428241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45993.77435428241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45993.77435428241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45993.77435428241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45993.77435428241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45993.77435428241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45993.77435428241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45993.77435428241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45993.77435428241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45993.77435428241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45993.77435428241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45993.77435428241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45993.77435428241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45993.77435428241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45993.77435428241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45993.77435428241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45993.77435428241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45993.77435428241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45993.77435428241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45993.77435428241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45993.77435428241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45993.77435428241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45993.77435428241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45993.77435428241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45993.77435428241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45993.77435428241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45993.77435428241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45993.77435428241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45993.77435428241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45993.77435428241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45993.77435428241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45993.77435428241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45993.77435428241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45993.77435428241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45993.77435428241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45993.77435428241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45993.77435428241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45993.77435428241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45993.77435428241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45993.77435428241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45993.77435428241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45993.77435428241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45993.77435428241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45993.77435428241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45993.77435428241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45993.77435428241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45993.77435428241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45993.77435428241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45993.77435428241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45993.77435428241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45993.77435428241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45993.77435428241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45993.77435428241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45993.77435428241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45993.77435428241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45993.77435428241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45993.77435428241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45993.77435428241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45993.77435428241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45993.77435428241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45993.77435428241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45993.77435428241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45993.77435428241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45993.77435428241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45993.77435428241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45993.77435428241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45993.77435428241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45993.77435428241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45993.77435428241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45993.77435428241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45993.77435428241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45993.77435428241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45993.77435428241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45993.77435428241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45993.77435428241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45993.77435428241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45993.77435428241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45993.77435428241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45993.77435428241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45993.77435428241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45993.77435428241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45993.77435428241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45993.77435428241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45993.77435428241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45993.77435428241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45993.77435428241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45993.77435428241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45993.77435428241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45993.77435428241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45993.77435428241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45993.77435428241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45993.77435428241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45993.77435428241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45993.77435428241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45993.77435428241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45993.77435428241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45993.77435428241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45993.77435428241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45993.77435428241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45993.77435428241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45993.77435428241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45993.77435428241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45993.77435428241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45993.77435428241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45993.77435428241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45993.77435428241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45993.77435428241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45993.77435428241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45993.77435428241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45993.77435428241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45993.77435428241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45993.77435428241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45993.77435428241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45993.77435428241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45993.77435428241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45993.77435428241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45993.77435428241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45993.77435428241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45993.77435428241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45993.77435428241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45993.77435428241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45993.77435428241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45993.77435428241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45993.77435428241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45993.77435428241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45993.77435428241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45993.77435428241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45993.77435428241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45993.77435428241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45993.77435428241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45993.77435428241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45993.77435428241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45993.77435428241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45993.77435428241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45993.77435428241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45993.77435428241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45993.77435428241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45993.77435428241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45993.77435428241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45993.77435428241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45993.77435428241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45993.77435428241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45993.77435428241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45993.77435428241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45993.77435428241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45993.77435428241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45993.77435428241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45993.77435428241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45993.77435428241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45993.77435428241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45993.77435428241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45993.77435428241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45993.77435428241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45993.77435428241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45993.77435428241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45993.77435428241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45993.77435428241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45993.77435428241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45993.77435428241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45993.77435428241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45993.77435428241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45993.77435428241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45993.77435428241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45993.77435428241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45993.77435428241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45993.77435428241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45993.77435428241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45993.77435428241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45993.77435428241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45993.77435428241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45993.77435428241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45993.77435428241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45993.77435428241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45993.77435428241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45993.77435428241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45993.77435428241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45993.77435428241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45993.77435428241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45993.77435428241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45993.77435428241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45993.77435428241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45993.77435428241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45993.77435428241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45993.77435428241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45993.77435428241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45993.77435428241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45993.77435428241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45993.77435428241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45993.77435428241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45993.77435428241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45993.77435428241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45993.77435428241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45993.77435428241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45993.77435428241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45993.77435428241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45993.77435428241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45993.77435428241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45993.77435428241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45993.77435428241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45993.77435428241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45993.77435428241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45993.77435428241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45993.77435428241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45993.77435428241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45993.77435428241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45993.77435428241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45993.77435428241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45993.77435428241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45993.77435428241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45993.77435428241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45993.77435428241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45993.77435428241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45993.77435428241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45993.77435428241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45993.77435428241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45993.77435428241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45993.77435428241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45993.77435428241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45993.77435428241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45993.77435428241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45993.77435428241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45993.77435428241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45993.77435428241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45993.77435428241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45993.77435428241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45993.77435428241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45993.77435428241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45993.77435428241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45993.77435428241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45993.77435428241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45993.77435428241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45993.77435428241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45993.77435428241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45993.77435428241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45993.77435428241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45993.77435428241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45993.77435428241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45993.77435428241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45993.77435428241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45993.77435428241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45993.77435428241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45993.77435428241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45993.77435428241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45993.77435428241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45993.77435428241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45993.77435428241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45993.77435428241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45993.77435428241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45993.77435428241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45993.77435428241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45993.77435428241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45993.77435428241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45993.77435428241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45993.77435428241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45993.77435428241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45993.77435428241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45993.77435428241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45993.77435428241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45993.77435428241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45993.77435428241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45993.77435428241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45993.77435428241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45993.77435428241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45993.77435428241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45993.77435428241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45993.77435428241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45993.77435428241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45993.77435428241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45993.77435428241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45993.77435428241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45993.77435428241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45993.77435428241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45993.77435428241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45993.77435428241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45993.77435428241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45993.77435428241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45993.77435428241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45993.77435428241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45993.77435428241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45993.77435428241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45993.77435428241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45993.77435428241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45993.77435428241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45993.77435428241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45993.77435428241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45993.77435428241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45993.77435428241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45993.77435428241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45993.77435428241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45993.77435428241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45993.77435428241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45993.77435428241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45993.77435428241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45993.77435428241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45993.77435428241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45993.77435428241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45993.77435428241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45993.77435428241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45993.77435428241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45993.77435428241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45993.77435428241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45993.77435428241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45993.77435428241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45993.77435428241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45993.77435428241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45993.77435428241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45993.77435428241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45993.77435428241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45993.77435428241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45993.77435428241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45993.77435428241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45993.77435428241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45993.77435428241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45993.77435428241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45993.77435428241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45993.77435428241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45993.77435428241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45993.77435428241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45993.77435428241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45993.77435428241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45993.77435428241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45993.77435428241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45993.77435428241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45993.77435428241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45993.77435428241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45993.77435428241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45993.77435428241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45993.77435428241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45993.77435428241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45993.77435428241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45993.77435428241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45993.77435428241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45993.77435428241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45993.77435428241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45993.77435428241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45993.77435428241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45993.77435428241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45993.77435428241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45993.77435428241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45993.77435428241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45993.77435428241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45993.77435428241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45993.77435428241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45993.77435428241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45993.77435428241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45993.77435428241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45993.77435428241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45993.77435428241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45993.77435428241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45993.77435428241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45993.77435428241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45993.77435428241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45993.77435428241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45993.77435428241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45993.77435428241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45993.77435428241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45993.77435428241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45993.77435428241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45993.77435428241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45993.77435428241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45993.77435428241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45993.77435428241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45993.77435428241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45993.77435428241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45993.77435428241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45993.77435428241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45993.77435428241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45993.77435428241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45993.77435428241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45993.77435428241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45993.77435428241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45993.77435428241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45993.77435428241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45993.77435428241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45993.77435428241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45993.77435428241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45993.77435428241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45993.77435428241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45993.77435428241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45993.77435428241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45993.77435428241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45993.77435428241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45993.77435428241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45993.77435428241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45993.77435428241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45993.77435428241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45993.77435428241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45993.77435428241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45993.77435428241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45993.77435428241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45993.77435428241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45993.77435428241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45993.77435428241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45993.77435428241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45993.77435428241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45993.77435428241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45993.77435428241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45993.77435428241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45993.77435428241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45993.77435428241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45993.77435428241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45993.77435428241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45993.77435428241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45993.77435428241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45993.77435428241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45993.77435428241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45993.77435428241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45993.77435428241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45993.77435428241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45993.77435428241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45993.77435428241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45993.77435428241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45993.77435428241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45993.77435428241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45993.77435428241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45993.77435428241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45993.77435428241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45993.77435428241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45993.77435428241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45993.77435428241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45993.77435428241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45993.77435428241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45993.77435428241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45993.77435428241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45993.77435428241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45993.77435428241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45993.77435428241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45993.77435428241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45993.77435428241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45993.77435428241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45993.77435428241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45993.77435428241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45993.77435428241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45993.77435428241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45993.77435428241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45993.77435428241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45993.77435428241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45993.77435428241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45993.77435428241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45993.77435428241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45993.77435428241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45993.77435428241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45993.77435428241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45993.77435428241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45993.77435428241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45993.77435428241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45993.77435428241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45993.77435428241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45993.77435428241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45993.77435428241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45993.77435428241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45993.77435428241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45993.77435428241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45993.77435428241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45993.77435428241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45993.77435428241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45993.77435428241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45993.77435428241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45993.77435428241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45993.77435428241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45993.77435428241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45993.77435428241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45993.77435428241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45993.77435428241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45993.77435428241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45993.77435428241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45993.77435428241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45993.77435428241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45993.77435428241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45993.77435428241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45993.77435428241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45993.77435428241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45993.77435428241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45993.77435428241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45993.77435428241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45993.77435428241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45993.77435428241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45993.77435428241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45993.77435428241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45993.77435428241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45993.77435428241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45993.77435428241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45993.77435428241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45993.77435428241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45993.77435428241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45993.77435428241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45993.77435428241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45993.77435428241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45993.77435428241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45993.77435428241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45993.77435428241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45993.77435428241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45993.77435428241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45993.77435428241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45993.77435428241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45993.77435428241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45993.77435428241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45993.77435428241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45993.77435428241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45993.77435428241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45993.77435428241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45993.77435428241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45993.77435428241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45993.77435428241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45993.77435428241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45993.77435428241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45993.77435428241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45993.77435428241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45993.77435428241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45993.77435428241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45993.77435428241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45993.77435428241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45993.77435428241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45993.77435428241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45993.77435428241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45993.77435428241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45993.77435428241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45993.77435428241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45993.77435428241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45993.77435428241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45993.77435428241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45993.77435428241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45993.77435428241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45993.77435428241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45993.77435428241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45993.77435428241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45993.77435428241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45993.77435428241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45993.77435428241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45993.77435428241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45993.77435428241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45993.77435428241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45993.77435428241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45993.77435428241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45993.77435428241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45993.77435428241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45993.77435428241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45993.77435428241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45993.77435428241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45993.77435428241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45993.77435428241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45993.77435428241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45993.77435428241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45993.77435428241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45993.77435428241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45993.77435428241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45993.77435428241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45993.77435428241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45993.77435428241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45993.77435428241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45993.77435428241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45993.77435428241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45993.77435428241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45993.77435428241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45993.77435428241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45993.77435428241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45993.77435428241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45993.77435428241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45993.77435428241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45993.77435428241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45993.77435428241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45993.77435428241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45993.77435428241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45993.77435428241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45993.77435428241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45993.77435428241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45993.77435428241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45993.77435428241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45993.77435428241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45993.77435428241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45993.77435428241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45993.77435428241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45993.77435428241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45993.77435428241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45993.77435428241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45993.77435428241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45993.77435428241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45993.77435428241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45993.77435428241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45993.77435428241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45993.77435428241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45993.77435428241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45993.77435428241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45993.77435428241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45993.77435428241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45993.77435428241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45993.77435428241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45993.77435428241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45993.77435428241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45993.77435428241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45993.77435428241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45993.77435428241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45993.77435428241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45993.77435428241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45993.77435428241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45993.77435428241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45993.77435428241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45993.77435428241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45993.77435428241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45993.77435428241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45993.77435428241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45993.77435428241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45993.77435428241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45993.77435428241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45993.77435428241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45993.77435428241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45993.77435428241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45993.77435428241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45993.77435428241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45993.77435428241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45993.77435428241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45993.77435428241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45993.77435428241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45993.77435428241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45993.77435428241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45993.77435428241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45993.77435428241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45993.77435428241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45993.77435428241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45993.77435428241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45993.77435428241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45993.77435428241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45993.77435428241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45993.77435428241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45993.77435428241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45993.77435428241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45993.77435428241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45993.77435428241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45993.77435428241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45993.77435428241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45993.77435428241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45993.77435428241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45993.77435428241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45993.77435428241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45993.77435428241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45993.77435428241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45993.77435428241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45993.77435428241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45993.77435428241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45993.77435428241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45993.77435428241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45993.77435428241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45993.77435428241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45993.77435428241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45993.77435428241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45993.77435428241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45993.77435428241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45993.77435428241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45993.77435428241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45993.77435428241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45993.77435428241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45993.77435428241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45993.77435428241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45993.77435428241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45993.77435428241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45993.77435428241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45993.77435428241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45993.77435428241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45993.77435428241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45993.77435428241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45993.77435428241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45993.77435428241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45993.77435428241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45993.77435428241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45993.77435428241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45993.77435428241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45993.77435428241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45993.77435428241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45993.77435428241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45993.77435428241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45993.77435428241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45993.77435428241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45993.77435428241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45993.77435428241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45993.77435428241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45993.77435428241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45993.77435428241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45993.77435428241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45993.77435428241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45993.77435428241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45993.77435428241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45993.77435428241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45993.77435428241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45993.77435428241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45993.77435428241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45993.77435428241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45993.77435428241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45993.77435428241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45993.77435428241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45993.77435428241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45993.77435428241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45993.77435428241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45993.77435428241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45993.77435428241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45993.77435428241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45993.77435428241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45993.77435428241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45993.77435428241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45993.77435428241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45993.77435428241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45993.77435428241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45993.77435428241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45993.77435428241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45993.77435428241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45993.77435428241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45993.77435428241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45993.77435428241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45993.77435428241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45993.77435428241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45993.77435428241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45993.77435428241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45993.77435428241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45993.77435428241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45993.77435428241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45993.77435428241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45993.77435428241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45993.77435428241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45993.77435428241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45993.77435428241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45993.77435428241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45993.77435428241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45993.77435428241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45993.77435428241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45993.77435428241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45993.77435428241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45993.77435428241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45993.77435428241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45993.77435428241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45993.77435428241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45993.77435428241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45993.77435428241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45993.77435428241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45993.77435428241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45993.77435428241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45993.77435428241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45993.77435428241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45993.77435428241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45993.77435428241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45993.77435428241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45993.77435428241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45993.77435428241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45993.77435428241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45993.77435428241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45993.77435428241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45993.77435428241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45993.77435428241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45993.77435428241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45993.77435428241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45993.77435428241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45993.77435428241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45993.77435428241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45993.77435428241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45993.77435428241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45993.77435428241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45993.77435428241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45993.77435428241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45993.77435428241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45993.77435428241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45993.77435428241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45993.77435428241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45993.77435428241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45993.77435428241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45993.77435428241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45993.77435428241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45993.77435428241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45993.77435428241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45993.77435428241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45993.77435428241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45993.77435428241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45993.77435428241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45993.77435428241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45993.77435428241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45993.77435428241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45993.77435428241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45993.77435428241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45993.77435428241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45993.77435428241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45993.77435428241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45993.77435428241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45993.77435428241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45993.77435428241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45993.77435428241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45993.77435428241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45993.77435428241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45993.77435428241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45993.77435428241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45993.77435428241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45993.77435428241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45993.77435428241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45993.77435428241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45993.77435428241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45993.77435428241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45993.77435428241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45993.77435428241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45993.77435428241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45993.77435428241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45993.77435428241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45993.77435428241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45993.77435428241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45993.77435428241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45993.77435428241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45993.77435428241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45993.77435428241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45993.77435428241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45993.77435428241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45993.77435428241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45993.77435428241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45993.77435428241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45993.77435428241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45993.77435428241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45993.77435428241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45993.77435428241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45993.77435428241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45993.77435428241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45993.77435428241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45993.77435428241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45993.77435428241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45993.77435428241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45993.77435428241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45993.77435428241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45993.77435428241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45993.77435428241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45993.77435428241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45993.77435428241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45993.77435428241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45993.77435428241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45993.77435428241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45993.77435428241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45993.77435428241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45993.77435428241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45993.77435428241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45993.77435428241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45993.77435428241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45993.77435428241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45993.77435428241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45993.77435428241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45993.77435428241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45993.77435428241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45993.77435428241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45993.77435428241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45993.77435428241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45993.77435428241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45993.77435428241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45993.77435428241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45993.77435428241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45993.77435428241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45993.77435428241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45993.77435428241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45993.77435428241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45993.77435428241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45993.77435428241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45993.77435428241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45993.77435428241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45993.77435428241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45993.77435428241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45993.77435428241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45993.77435428241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45993.77435428241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45993.77435428241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45993.77435428241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45993.77435428241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45993.77435428241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45993.77435428241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45993.77435428241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45993.77435428241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45993.77435428241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45993.77435428241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45993.77435428241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45993.77435428241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45993.77435428241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45993.77435428241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45993.77435428241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45993.77435428241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45993.77435428241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45993.77435428241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45993.77435428241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45993.77435428241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45993.77435428241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45993.77435428241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45993.77435428241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45993.77435428241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45993.77435428241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45993.77435428241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45993.77435428241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45993.77435428241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45993.77435428241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45993.77435428241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45993.77435428241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45993.77435428241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45993.77435428241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45993.77435428241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45993.77435428241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45993.77435428241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45993.77435428241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45993.77435428241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45993.77435428241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45993.77435428241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45993.77435428241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45993.77435428241</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tabSelected="1" workbookViewId="0">
      <selection activeCell="C9" sqref="C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290.29363668981387</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3.6923726853274275E-2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45993.77435428241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45993.77435428241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45993.77435428241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45993.77435428241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45993.77435428241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45993.77435428241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45993.77435428241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45993.77435428241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45993.77435428241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45993.77435428241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45993.77435428241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45993.77435428241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45993.77435428241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45993.77435428241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45993.77435428241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45993.77435428241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45993.77435428241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45993.77435428241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45993.77435428241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45993.77435428241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45993.77435428241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45993.77435428241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45993.77435428241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45993.77435428241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45993.77435428241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45993.77435428241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45993.77435428241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45993.77435428241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45993.77435428241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45993.77435428241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45993.77435428241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45993.77435428241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45993.77435428241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45993.77435428241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45993.77435428241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45993.77435428241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45993.77435428241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45993.77435428241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45993.77435428241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45993.77435428241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45993.77435428241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45993.77435428241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45993.77435428241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45993.77435428241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45993.77435428241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45993.77435428241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45993.77435428241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45993.77435428241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45993.77435428241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45993.77435428241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45993.77435428241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45993.77435428241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45993.77435428241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45993.77435428241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45993.77435428241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45993.77435428241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45993.77435428241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45993.77435428241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45993.77435428241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45993.77435428241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45993.77435428241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45993.77435428241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45993.77435428241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45993.77435428241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45993.77435428241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45993.77435428241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45993.77435428241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45993.77435428241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45993.77435428241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45993.77435428241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45993.77435428241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45993.77435428241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45993.77435428241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45993.77435428241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45993.77435428241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45993.77435428241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45993.77435428241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45993.77435428241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45993.77435428241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45993.77435428241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45993.77435428241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45993.77435428241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45993.77435428241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45993.77435428241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45993.77435428241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45993.77435428241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45993.77435428241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45993.77435428241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45993.77435428241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45993.77435428241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45993.77435428241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45993.77435428241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45993.77435428241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45993.77435428241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45993.77435428241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45993.77435428241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45993.77435428241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45993.77435428241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45993.77435428241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45993.77435428241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45993.77435428241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45993.77435428241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45993.77435428241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45993.77435428241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45993.77435428241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45993.77435428241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45993.77435428241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45993.77435428241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45993.77435428241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45993.77435428241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45993.77435428241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45993.77435428241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45993.77435428241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45993.77435428241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45993.77435428241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45993.77435428241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45993.77435428241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45993.77435428241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45993.77435428241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45993.77435428241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45993.77435428241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45993.77435428241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45993.77435428241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45993.77435428241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45993.77435428241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45993.77435428241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45993.77435428241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45993.77435428241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45993.77435428241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45993.77435428241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45993.77435428241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45993.77435428241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45993.77435428241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45993.77435428241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45993.77435428241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45993.77435428241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45993.77435428241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45993.77435428241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45993.77435428241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45993.77435428241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45993.77435428241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45993.77435428241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45993.77435428241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45993.77435428241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45993.77435428241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45993.77435428241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45993.77435428241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45993.77435428241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45993.77435428241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45993.77435428241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45993.77435428241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45993.77435428241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45993.77435428241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45993.77435428241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45993.77435428241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45993.77435428241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45993.77435428241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45993.77435428241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45993.77435428241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45993.77435428241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45993.77435428241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45993.77435428241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45993.77435428241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45993.77435428241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45993.77435428241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45993.77435428241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45993.77435428241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45993.77435428241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45993.77435428241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45993.77435428241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45993.77435428241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45993.77435428241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45993.77435428241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45993.77435428241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45993.77435428241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45993.77435428241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45993.77435428241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45993.77435428241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45993.77435428241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45993.77435428241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45993.77435428241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45993.77435428241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45993.77435428241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45993.77435428241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45993.77435428241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45993.77435428241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45993.77435428241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45993.77435428241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45993.77435428241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45993.77435428241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45993.77435428241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45993.77435428241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45993.77435428241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45993.77435428241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45993.77435428241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45993.77435428241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45993.77435428241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45993.77435428241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45993.77435428241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45993.77435428241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45993.77435428241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45993.77435428241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45993.77435428241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45993.77435428241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45993.77435428241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45993.77435428241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45993.77435428241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45993.77435428241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45993.77435428241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45993.77435428241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45993.77435428241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45993.77435428241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45993.77435428241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45993.77435428241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45993.77435428241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45993.77435428241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45993.77435428241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45993.77435428241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45993.77435428241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45993.77435428241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45993.77435428241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45993.77435428241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45993.77435428241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45993.77435428241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45993.77435428241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45993.77435428241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45993.77435428241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45993.77435428241</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101.94229409722175</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67.585476967593422</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45.113243171297654</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12.40105567129649</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2</v>
      </c>
      <c r="D6" s="37" t="s">
        <v>33152</v>
      </c>
      <c r="E6" s="37" t="s">
        <v>39106</v>
      </c>
      <c r="F6" s="38">
        <v>45993.750972222224</v>
      </c>
      <c r="G6" s="135">
        <f ca="1">IFERROR(NOW()-F6,"")</f>
        <v>2.3382060186122544E-2</v>
      </c>
      <c r="H6" s="38">
        <v>45993.728344907409</v>
      </c>
      <c r="I6" s="37" t="str">
        <f>IFERROR(VLOOKUP(D6,DB!A:F,6,0),"")</f>
        <v>Generator-SG</v>
      </c>
      <c r="J6" s="37" t="str">
        <f>IFERROR(VLOOKUP(D6,DB!A:G,7,0),"")</f>
        <v>Vandalized</v>
      </c>
      <c r="K6" s="37" t="s">
        <v>39211</v>
      </c>
      <c r="L6" s="37" t="str">
        <f>IFERROR(VLOOKUP(D6,DB!A:I,9,0),"")</f>
        <v>Latis</v>
      </c>
    </row>
    <row r="7" spans="1:13">
      <c r="A7" s="37" t="s">
        <v>39212</v>
      </c>
      <c r="B7" s="37" t="str">
        <f>IFERROR(VLOOKUP(D7,DB!A:K,11,0),"")</f>
        <v>R5</v>
      </c>
      <c r="C7" s="37">
        <v>1</v>
      </c>
      <c r="D7" s="37" t="s">
        <v>33229</v>
      </c>
      <c r="E7" s="37" t="s">
        <v>39106</v>
      </c>
      <c r="F7" s="38">
        <v>45993.753692129627</v>
      </c>
      <c r="G7" s="135">
        <f ca="1">IFERROR(NOW()-F7,"")</f>
        <v>2.0662152783188503E-2</v>
      </c>
      <c r="H7" s="38">
        <v>45993.747696759259</v>
      </c>
      <c r="I7" s="37" t="str">
        <f>IFERROR(VLOOKUP(D7,DB!A:F,6,0),"")</f>
        <v>SCECO</v>
      </c>
      <c r="J7" s="37" t="str">
        <f>IFERROR(VLOOKUP(D7,DB!A:G,7,0),"")</f>
        <v>Dead</v>
      </c>
      <c r="K7" s="37" t="s">
        <v>39213</v>
      </c>
      <c r="L7" s="37" t="str">
        <f>IFERROR(VLOOKUP(D7,DB!A:I,9,0),"")</f>
        <v>Latis</v>
      </c>
    </row>
    <row r="8" spans="1:13">
      <c r="A8" s="37"/>
      <c r="B8" s="37" t="str">
        <f>IFERROR(VLOOKUP(D8,DB!A:K,11,0),"")</f>
        <v/>
      </c>
      <c r="C8" s="37"/>
      <c r="D8" s="37"/>
      <c r="E8" s="37"/>
      <c r="F8" s="38"/>
      <c r="G8" s="135">
        <f ca="1">IFERROR(NOW()-F8,"")</f>
        <v>45993.77435428241</v>
      </c>
      <c r="H8" s="38"/>
      <c r="I8" s="37" t="str">
        <f>IFERROR(VLOOKUP(D8,DB!A:F,6,0),"")</f>
        <v/>
      </c>
      <c r="J8" s="37" t="str">
        <f>IFERROR(VLOOKUP(D8,DB!A:G,7,0),"")</f>
        <v/>
      </c>
      <c r="K8" s="37"/>
      <c r="L8" s="37" t="str">
        <f>IFERROR(VLOOKUP(D8,DB!A:I,9,0),"")</f>
        <v/>
      </c>
    </row>
    <row r="9" spans="1:13">
      <c r="A9" s="37"/>
      <c r="B9" s="37" t="str">
        <f>IFERROR(VLOOKUP(D9,DB!A:K,11,0),"")</f>
        <v>R5</v>
      </c>
      <c r="C9" s="37"/>
      <c r="D9" s="37" t="s">
        <v>34426</v>
      </c>
      <c r="E9" s="37"/>
      <c r="F9" s="38"/>
      <c r="G9" s="135">
        <f ca="1">IFERROR(NOW()-F9,"")</f>
        <v>45993.77435428241</v>
      </c>
      <c r="H9" s="38"/>
      <c r="I9" s="37" t="str">
        <f>IFERROR(VLOOKUP(D9,DB!A:F,6,0),"")</f>
        <v>SCECO</v>
      </c>
      <c r="J9" s="37" t="str">
        <f>IFERROR(VLOOKUP(D9,DB!A:G,7,0),"")</f>
        <v>Vandalized</v>
      </c>
      <c r="K9" s="37"/>
      <c r="L9" s="37" t="str">
        <f>IFERROR(VLOOKUP(D9,DB!A:I,9,0),"")</f>
        <v>Latis</v>
      </c>
    </row>
    <row r="10" spans="1:13">
      <c r="A10" s="37"/>
      <c r="B10" s="37" t="str">
        <f>IFERROR(VLOOKUP(D10,DB!A:K,11,0),"")</f>
        <v/>
      </c>
      <c r="C10" s="37"/>
      <c r="D10" s="37"/>
      <c r="E10" s="37"/>
      <c r="F10" s="38"/>
      <c r="G10" s="135">
        <f ca="1">IFERROR(NOW()-F10,"")</f>
        <v>45993.77435428241</v>
      </c>
      <c r="H10" s="38"/>
      <c r="I10" s="37" t="str">
        <f>IFERROR(VLOOKUP(D10,DB!A:F,6,0),"")</f>
        <v/>
      </c>
      <c r="J10" s="37" t="str">
        <f>IFERROR(VLOOKUP(D10,DB!A:G,7,0),"")</f>
        <v/>
      </c>
      <c r="K10" s="37"/>
      <c r="L10" s="37" t="str">
        <f>IFERROR(VLOOKUP(D10,DB!A:I,9,0),"")</f>
        <v/>
      </c>
    </row>
    <row r="11" spans="1:13">
      <c r="A11" s="37"/>
      <c r="B11" s="37" t="str">
        <f>IFERROR(VLOOKUP(D11,DB!A:K,11,0),"")</f>
        <v>R5</v>
      </c>
      <c r="C11" s="37"/>
      <c r="D11" s="37" t="s">
        <v>33096</v>
      </c>
      <c r="E11" s="37"/>
      <c r="F11" s="38"/>
      <c r="G11" s="135">
        <f ca="1">IFERROR(NOW()-F11,"")</f>
        <v>45993.77435428241</v>
      </c>
      <c r="H11" s="38"/>
      <c r="I11" s="37" t="str">
        <f>IFERROR(VLOOKUP(D11,DB!A:F,6,0),"")</f>
        <v>SCECO</v>
      </c>
      <c r="J11" s="37" t="str">
        <f>IFERROR(VLOOKUP(D11,DB!A:G,7,0),"")</f>
        <v>Dead</v>
      </c>
      <c r="K11" s="37"/>
      <c r="L11" s="37" t="str">
        <f>IFERROR(VLOOKUP(D11,DB!A:I,9,0),"")</f>
        <v>Latis</v>
      </c>
    </row>
    <row r="12" spans="1:13">
      <c r="A12" s="37"/>
      <c r="B12" s="37" t="str">
        <f>IFERROR(VLOOKUP(D12,DB!A:K,11,0),"")</f>
        <v/>
      </c>
      <c r="C12" s="37"/>
      <c r="D12" s="37"/>
      <c r="E12" s="37"/>
      <c r="F12" s="38"/>
      <c r="G12" s="135">
        <f ca="1">IFERROR(NOW()-F12,"")</f>
        <v>45993.77435428241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45993.77435428241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45993.77435428241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45993.77435428241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45993.77435428241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45993.77435428241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45993.77435428241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45993.77435428241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45993.77435428241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45993.77435428241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45993.77435428241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45993.77435428241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45993.77435428241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45993.77435428241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45993.77435428241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45993.77435428241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45993.77435428241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45993.77435428241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45993.77435428241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45993.77435428241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45993.77435428241</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45993.77435428241</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31005</v>
      </c>
      <c r="E2" s="142" t="s">
        <v>39106</v>
      </c>
      <c r="F2" s="121">
        <v>45993.631064814814</v>
      </c>
      <c r="G2" s="72">
        <f ca="1">IFERROR(NOW()-F2,"-")</f>
        <v>0.14328946759633254</v>
      </c>
      <c r="H2" s="121">
        <v>45993.631064814814</v>
      </c>
      <c r="I2" s="119" t="str">
        <f>IFERROR(VLOOKUP(D2,DB!A:F,6,0),"")</f>
        <v>SCECO+STB</v>
      </c>
      <c r="J2" s="119" t="str">
        <f>IFERROR(VLOOKUP(D2,DB!A:G,7,0),"")</f>
        <v>Good</v>
      </c>
      <c r="K2" s="122" t="s">
        <v>39215</v>
      </c>
      <c r="L2" s="137" t="str">
        <f>IFERROR(VLOOKUP(D2,DB!A:I,9,0),"")</f>
        <v>Latis</v>
      </c>
    </row>
    <row r="3" spans="1:16382" ht="31.5" customHeight="1">
      <c r="A3" s="118"/>
      <c r="B3" s="119" t="str">
        <f>IFERROR(VLOOKUP(D3,DB!A:K,11,0),"")</f>
        <v/>
      </c>
      <c r="C3" s="120"/>
      <c r="D3" s="119"/>
      <c r="E3" s="142"/>
      <c r="F3" s="121"/>
      <c r="G3" s="72">
        <f ca="1">IFERROR(NOW()-F3,"-")</f>
        <v>45993.77435428241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45993.77435428241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45993.77435428241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45993.77435428241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45993.77435428241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45993.77435428241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45993.77435428241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45993.77435428241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45993.77435428241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45993.77435428241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45993.77435428241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45993.77435428241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45993.77435428241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45993.77435428241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45993.77435428241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45993.77435428241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45993.77435428241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45993.77435428241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45993.77435428241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45993.77435428241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45993.77435428241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45993.77435428241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45993.77435428241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45993.77435428241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45993.77435428241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45993.77435428241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45993.77435428241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45993.77435428241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45993.77435428241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45993.77435428241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45993.77435428241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45993.77435428241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45993.77435428241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45993.77435428241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45993.77435428241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45993.77435428241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45993.77435428241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45993.77435428241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45993.77435428241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45993.77435428241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45993.77435428241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45993.77435428241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45993.77435428241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45993.77435428241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45993.77435428241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45993.77435428241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45993.77435428241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45993.77435428241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45993.77435428241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45993.77435428241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45993.77435428241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45993.77435428241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45993.77435428241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45993.77435428241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45993.77435428241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45993.77435428241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45993.77435428241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45993.77435428241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45993.77435428241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45993.77435428241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45993.77435428241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45993.77435428241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45993.77435428241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45993.77435428241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45993.77435428241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45993.77435428241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45993.77435428241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45993.77435428241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45993.77435428241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45993.77435428241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45993.77435428241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45993.77435428241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45993.77435428241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45993.77435428241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45993.77435428241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45993.77435428241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45993.77435428241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45993.77435428241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45993.77435428241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45993.77435428241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45993.77435428241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45993.77435428241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45993.77435428241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45993.77435428241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45993.77435428241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45993.77435428241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45993.77435428241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45993.77435428241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45993.77435428241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45993.77435428241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45993.77435428241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45993.77435428241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45993.77435428241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45993.77435428241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45993.77435428241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45993.77435428241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45993.77435428241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45993.77435428241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45993.77435428241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45993.77435428241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45993.77435428241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45993.77435428241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45993.77435428241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45993.77435428241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45993.77435428241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45993.77435428241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45993.77435428241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45993.77435428241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45993.77435428241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45993.77435428241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45993.77435428241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45993.77435428241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45993.77435428241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45993.77435428241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45993.77435428241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45993.77435428241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45993.77435428241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45993.77435428241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45993.77435428241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45993.77435428241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45993.77435428241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45993.77435428241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45993.77435428241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45993.77435428241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45993.77435428241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45993.77435428241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45993.77435428241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45993.77435428241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45993.77435428241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45993.77435428241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45993.77435428241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45993.77435428241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45993.77435428241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45993.77435428241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45993.77435428241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45993.77435428241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45993.77435428241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45993.77435428241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45993.77435428241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45993.77435428241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45993.77435428241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45993.77435428241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45993.77435428241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45993.77435428241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45993.77435428241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45993.77435428241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45993.77435428241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45993.77435428241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45993.77435428241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45993.77435428241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45993.77435428241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45993.77435428241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45993.77435428241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45993.77435428241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45993.77435428241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45993.77435428241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45993.77435428241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45993.77435428241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45993.77435428241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45993.77435428241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45993.77435428241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45993.77435428241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45993.77435428241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45993.77435428241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45993.77435428241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45993.77435428241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45993.77435428241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45993.77435428241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45993.77435428241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45993.77435428241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45993.77435428241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45993.77435428241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45993.77435428241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45993.77435428241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45993.77435428241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45993.77435428241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45993.77435428241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45993.77435428241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45993.77435428241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45993.77435428241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45993.77435428241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45993.77435428241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45993.77435428241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45993.77435428241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45993.77435428241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45993.77435428241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45993.77435428241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45993.77435428241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45993.77435428241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45993.77435428241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45993.77435428241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45993.77435428241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45993.77435428241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45993.77435428241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45993.77435428241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45993.77435428241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45993.77435428241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45993.77435428241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45993.77435428241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45993.77435428241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45993.77435428241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45993.77435428241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45993.77435428241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45993.77435428241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45993.77435428241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45993.77435428241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45993.77435428241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45993.77435428241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45993.77435428241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45993.77435428241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45993.77435428241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45993.77435428241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45993.77435428241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45993.77435428241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45993.77435428241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45993.77435428241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45993.77435428241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45993.77435428241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45993.77435428241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45993.77435428241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45993.77435428241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45993.77435428241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45993.77435428241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45993.77435428241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45993.77435428241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45993.77435428241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45993.77435428241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45993.77435428241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45993.77435428241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45993.77435428241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45993.77435428241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45993.77435428241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45993.77435428241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45993.77435428241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45993.77435428241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45993.77435428241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45993.77435428241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45993.77435428241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45993.77435428241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45993.77435428241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45993.77435428241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45993.77435428241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45993.77435428241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45993.77435428241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45993.77435428241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45993.77435428241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45993.77435428241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45993.77435428241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45993.77435428241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45993.77435428241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45993.77435428241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45993.77435428241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45993.77435428241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45993.77435428241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45993.77435428241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45993.77435428241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45993.77435428241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45993.77435428241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45993.77435428241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45993.77435428241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45993.77435428241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45993.77435428241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45993.77435428241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45993.77435428241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45993.77435428241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45993.77435428241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45993.77435428241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45993.77435428241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45993.77435428241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45993.77435428241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45993.77435428241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45993.77435428241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45993.77435428241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45993.77435428241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45993.77435428241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45993.77435428241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45993.77435428241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45993.77435428241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45993.77435428241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45993.77435428241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45993.77435428241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45993.77435428241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45993.77435428241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45993.77435428241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45993.77435428241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45993.77435428241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45993.77435428241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45993.77435428241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45993.77435428241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45993.77435428241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45993.77435428241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45993.77435428241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45993.77435428241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45993.77435428241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45993.77435428241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45993.77435428241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45993.77435428241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45993.77435428241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45993.77435428241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45993.77435428241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45993.77435428241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45993.77435428241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45993.77435428241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45993.77435428241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45993.77435428241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45993.77435428241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45993.77435428241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45993.77435428241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45993.77435428241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45993.77435428241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45993.77435428241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45993.77435428241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45993.77435428241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45993.77435428241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45993.77435428241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45993.77435428241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45993.77435428241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45993.77435428241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45993.77435428241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45993.77435428241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45993.77435428241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45993.77435428241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45993.77435428241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45993.77435428241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45993.77435428241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45993.77435428241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45993.77435428241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45993.77435428241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45993.77435428241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45993.77435428241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45993.77435428241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45993.77435428241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45993.77435428241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45993.77435428241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45993.77435428241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45993.77435428241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45993.77435428241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45993.77435428241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45993.77435428241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45993.77435428241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45993.77435428241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45993.77435428241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45993.77435428241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45993.77435428241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45993.77435428241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45993.77435428241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45993.77435428241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45993.77435428241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45993.77435428241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45993.77435428241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45993.77435428241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45993.77435428241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45993.77435428241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45993.77435428241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45993.77435428241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45993.77435428241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45993.77435428241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45993.77435428241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45993.77435428241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45993.77435428241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45993.77435428241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45993.77435428241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45993.77435428241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45993.77435428241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45993.77435428241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45993.77435428241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45993.77435428241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45993.77435428241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45993.77435428241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45993.77435428241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45993.77435428241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45993.77435428241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45993.77435428241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45993.77435428241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45993.77435428241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45993.77435428241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45993.77435428241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45993.77435428241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45993.77435428241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45993.77435428241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45993.77435428241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45993.77435428241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45993.77435428241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45993.77435428241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45993.77435428241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45993.77435428241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45993.77435428241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45993.77435428241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45993.77435428241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45993.77435428241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45993.77435428241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45993.77435428241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45993.77435428241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45993.77435428241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45993.77435428241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45993.77435428241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45993.77435428241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45993.77435428241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45993.77435428241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45993.77435428241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45993.77435428241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45993.77435428241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45993.77435428241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45993.77435428241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45993.77435428241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45993.77435428241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45993.77435428241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45993.77435428241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45993.77435428241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45993.77435428241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45993.77435428241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45993.77435428241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45993.77435428241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45993.77435428241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45993.77435428241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45993.77435428241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45993.77435428241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45993.77435428241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45993.77435428241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45993.77435428241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45993.77435428241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45993.77435428241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45993.77435428241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45993.77435428241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45993.77435428241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45993.77435428241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45993.77435428241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45993.77435428241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45993.77435428241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45993.77435428241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45993.77435428241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45993.77435428241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45993.77435428241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45993.77435428241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45993.77435428241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45993.77435428241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45993.77435428241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45993.77435428241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45993.77435428241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45993.77435428241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45993.77435428241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45993.77435428241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45993.77435428241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45993.77435428241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45993.77435428241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45993.77435428241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45993.77435428241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45993.77435428241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45993.77435428241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45993.77435428241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45993.77435428241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45993.77435428241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45993.77435428241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45993.77435428241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45993.77435428241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45993.77435428241</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45993.77435428241</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2025-12-02T15:36:56Z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