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70" documentId="120_S{2AC9BD13-BADA-5192-A53E-5A8FF88502F6}" xr6:coauthVersionLast="47" xr6:coauthVersionMax="47" xr10:uidLastSave="{D8765866-F40D-455E-809D-1A5FFDB5C5BA}"/>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8" i="3"/>
  <c r="D11" i="3"/>
  <c r="J5" i="2"/>
  <c r="L5" i="2"/>
  <c r="I5" i="2"/>
  <c r="G5" i="2"/>
  <c r="B5" i="2"/>
  <c r="I9" i="2"/>
  <c r="G3" i="9"/>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<sst xmlns="http://schemas.openxmlformats.org/spreadsheetml/2006/main" count="180292" uniqueCount="39126">
  <si>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</si>
  <si>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</si>
  <si>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</si>
  <si>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</si>
  <si>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</si>
  <si>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</si>
  <si>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</si>
  <si>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</si>
  <si>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</si>
  <si>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</si>
  <si>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</si>
  <si>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</si>
  <si>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</si>
  <si>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</si>
  <si>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</si>
  <si>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</si>
  <si>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</si>
  <si>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</si>
  <si>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</si>
  <si>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</si>
  <si>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</si>
  <si>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</si>
  <si>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</si>
  <si>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</si>
  <si>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</si>
  <si>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</si>
  <si>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</si>
  <si>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</si>
  <si>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</si>
  <si>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</si>
  <si>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</si>
  <si>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</si>
  <si>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</si>
  <si>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</si>
  <si>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</si>
  <si>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</si>
  <si>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</si>
  <si>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</si>
  <si>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</si>
  <si>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</si>
  <si>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</si>
  <si>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</si>
  <si>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</si>
  <si>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</si>
  <si>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</si>
  <si>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</si>
  <si>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</si>
  <si>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</si>
  <si>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</si>
  <si>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</si>
  <si>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</si>
  <si>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</si>
  <si>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</si>
  <si>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</si>
  <si>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</si>
  <si>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</si>
  <si>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</si>
  <si>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</si>
  <si>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</si>
  <si>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</si>
  <si>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</si>
  <si>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</si>
  <si>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</si>
  <si>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</si>
  <si>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</si>
  <si>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</si>
  <si>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</si>
  <si>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</si>
  <si>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</si>
  <si>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</si>
  <si>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</si>
  <si>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</si>
  <si>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</si>
  <si>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</si>
  <si>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</si>
  <si>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</si>
  <si>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</si>
  <si>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</si>
  <si>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</si>
  <si>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</si>
  <si>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</si>
  <si>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</si>
  <si>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</si>
  <si>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</si>
  <si>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</si>
  <si>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</si>
  <si>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</si>
  <si>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</si>
  <si>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</si>
  <si>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</si>
  <si>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</si>
  <si>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</si>
  <si>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</si>
  <si>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</si>
  <si>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</si>
  <si>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</si>
  <si>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</si>
  <si>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</si>
  <si>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</si>
  <si>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</si>
  <si>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</si>
  <si>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</si>
  <si>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</si>
  <si>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</si>
  <si>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</si>
  <si>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</si>
  <si>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</si>
  <si>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</si>
  <si>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</si>
  <si>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</si>
  <si>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</si>
  <si>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</si>
  <si>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</si>
  <si>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</si>
  <si>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</si>
  <si>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</si>
  <si>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</si>
  <si>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</si>
  <si>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</si>
  <si>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</si>
  <si>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</si>
  <si>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</si>
  <si>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</si>
  <si>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</si>
  <si>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</si>
  <si>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</si>
  <si>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</si>
  <si>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</si>
  <si>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</si>
  <si>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</si>
  <si>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</si>
  <si>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</si>
  <si>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</si>
  <si>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</si>
  <si>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</si>
  <si>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</si>
  <si>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</si>
  <si>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</si>
  <si>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</si>
  <si>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</si>
  <si>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</si>
  <si>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</si>
  <si>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</si>
  <si>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</si>
  <si>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</si>
  <si>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</si>
  <si>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</si>
  <si>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</si>
  <si>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</si>
  <si>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</si>
  <si>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</si>
  <si>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</si>
  <si>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</si>
  <si>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</si>
  <si>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</si>
  <si>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</si>
  <si>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</si>
  <si>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</si>
  <si>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</si>
  <si>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</si>
  <si>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</si>
  <si>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</si>
  <si>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</si>
  <si>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</si>
  <si>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</si>
  <si>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</si>
  <si>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</si>
  <si>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</si>
  <si>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</si>
  <si>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</si>
  <si>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</si>
  <si>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</si>
  <si>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</si>
  <si>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</si>
  <si>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</si>
  <si>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</si>
  <si>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</si>
  <si>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</si>
  <si>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</si>
  <si>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</si>
  <si>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</si>
  <si>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</si>
  <si>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</si>
  <si>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</si>
  <si>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</si>
  <si>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</si>
  <si>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</si>
  <si>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</si>
  <si>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</si>
  <si>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</si>
  <si>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</si>
  <si>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</si>
  <si>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</si>
  <si>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</si>
  <si>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</si>
  <si>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</si>
  <si>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</si>
  <si>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</si>
  <si>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</si>
  <si>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</si>
  <si>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</si>
  <si>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</si>
  <si>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</si>
  <si>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</si>
  <si>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</si>
  <si>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</si>
  <si>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</si>
  <si>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</si>
  <si>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</si>
  <si>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</si>
  <si>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</si>
  <si>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</si>
  <si>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</si>
  <si>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</si>
  <si>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</si>
  <si>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</si>
  <si>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</si>
  <si>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</si>
  <si>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</si>
  <si>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</si>
  <si>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</si>
  <si>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</si>
  <si>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</si>
  <si>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</si>
  <si>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</si>
  <si>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</si>
  <si>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</si>
  <si>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</si>
  <si>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</si>
  <si>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</si>
  <si>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</si>
  <si>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</si>
  <si>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</si>
  <si>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</si>
  <si>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</si>
  <si>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</si>
  <si>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</si>
  <si>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</si>
  <si>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</si>
  <si>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</si>
  <si>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</si>
  <si>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</si>
  <si>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</si>
  <si>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</si>
  <si>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</si>
  <si>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</si>
  <si>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</si>
  <si>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</si>
  <si>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</si>
  <si>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</si>
  <si>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</si>
  <si>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</si>
  <si>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</si>
  <si>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</si>
  <si>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</si>
  <si>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</si>
  <si>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</si>
  <si>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</si>
  <si>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</si>
  <si>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</si>
  <si>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</si>
  <si>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</si>
  <si>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</si>
  <si>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</si>
  <si>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</si>
  <si>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</si>
  <si>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</si>
  <si>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</si>
  <si>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</si>
  <si>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</si>
  <si>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</si>
  <si>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</si>
  <si>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</si>
  <si>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</si>
  <si>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</si>
  <si>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</si>
  <si>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</si>
  <si>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</si>
  <si>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</si>
  <si>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</si>
  <si>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</si>
  <si>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</si>
  <si>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</si>
  <si>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</si>
  <si>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</si>
  <si>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</si>
  <si>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</si>
  <si>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</si>
  <si>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</si>
  <si>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</si>
  <si>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</si>
  <si>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</si>
  <si>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</si>
  <si>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</si>
  <si>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</si>
  <si>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</si>
  <si>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</si>
  <si>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</si>
  <si>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</si>
  <si>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</si>
  <si>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</si>
  <si>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</si>
  <si>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</si>
  <si>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</si>
  <si>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</si>
  <si>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</si>
  <si>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</si>
  <si>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</si>
  <si>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</si>
  <si>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</si>
  <si>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</si>
  <si>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</si>
  <si>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</si>
  <si>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</si>
  <si>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</si>
  <si>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</si>
  <si>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</si>
  <si>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</si>
  <si>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</si>
  <si>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</si>
  <si>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</si>
  <si>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</si>
  <si>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</si>
  <si>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</si>
  <si>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</si>
  <si>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</si>
  <si>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</si>
  <si>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</si>
  <si>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</si>
  <si>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</si>
  <si>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</si>
  <si>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</si>
  <si>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</si>
  <si>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</si>
  <si>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</si>
  <si>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</si>
  <si>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</si>
  <si>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</si>
  <si>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</si>
  <si>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</si>
  <si>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</si>
  <si>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</si>
  <si>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</si>
  <si>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</si>
  <si>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</si>
  <si>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</si>
  <si>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</si>
  <si>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</si>
  <si>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</si>
  <si>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</si>
  <si>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</si>
  <si>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</si>
  <si>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</si>
  <si>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</si>
  <si>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</si>
  <si>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</si>
  <si>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</si>
  <si>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</si>
  <si>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</si>
  <si>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</si>
  <si>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</si>
  <si>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</si>
  <si>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</si>
  <si>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</si>
  <si>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</si>
  <si>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</si>
  <si>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</si>
  <si>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</si>
  <si>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</si>
  <si>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</si>
  <si>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</si>
  <si>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</si>
  <si>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</si>
  <si>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</si>
  <si>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</si>
  <si>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</si>
  <si>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</si>
  <si>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</si>
  <si>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</si>
  <si>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</si>
  <si>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</si>
  <si>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</si>
  <si>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</si>
  <si>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</si>
  <si>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</si>
  <si>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</si>
  <si>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</si>
  <si>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</si>
  <si>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</si>
  <si>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</si>
  <si>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</si>
  <si>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</si>
  <si>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</si>
  <si>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</si>
  <si>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</si>
  <si>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</si>
  <si>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</si>
  <si>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</si>
  <si>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</si>
  <si>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</si>
  <si>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</si>
  <si>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</si>
  <si>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</si>
  <si>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</si>
  <si>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</si>
  <si>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</si>
  <si>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</si>
  <si>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</si>
  <si>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</si>
  <si>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</si>
  <si>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</si>
  <si>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</si>
  <si>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</si>
  <si>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</si>
  <si>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</si>
  <si>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</si>
  <si>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</si>
  <si>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</si>
  <si>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</si>
  <si>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</si>
  <si>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</si>
  <si>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</si>
  <si>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</si>
  <si>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</si>
  <si>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</si>
  <si>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</si>
  <si>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</si>
  <si>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</si>
  <si>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</si>
  <si>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</si>
  <si>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</si>
  <si>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</si>
  <si>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</si>
  <si>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</si>
  <si>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</si>
  <si>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</si>
  <si>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</si>
  <si>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</si>
  <si>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</si>
  <si>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</si>
  <si>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</si>
  <si>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</si>
  <si>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</si>
  <si>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</si>
  <si>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</si>
  <si>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</si>
  <si>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</si>
  <si>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</si>
  <si>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</si>
  <si>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</si>
  <si>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</si>
  <si>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</si>
  <si>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</si>
  <si>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</si>
  <si>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</si>
  <si>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</si>
  <si>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</si>
  <si>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</si>
  <si>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</si>
  <si>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</si>
  <si>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</si>
  <si>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</si>
  <si>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</si>
  <si>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</si>
  <si>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</si>
  <si>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</si>
  <si>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</si>
  <si>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</si>
  <si>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</si>
  <si>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</si>
  <si>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</si>
  <si>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</si>
  <si>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</si>
  <si>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</si>
  <si>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</si>
  <si>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</si>
  <si>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</si>
  <si>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</si>
  <si>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</si>
  <si>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</si>
  <si>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</si>
  <si>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</si>
  <si>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</si>
  <si>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</si>
  <si>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</si>
  <si>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</si>
  <si>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</si>
  <si>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</si>
  <si>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</si>
  <si>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</si>
  <si>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</si>
  <si>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</si>
  <si>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</si>
  <si>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</si>
  <si>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</si>
  <si>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</si>
  <si>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</si>
  <si>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</si>
  <si>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</si>
  <si>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</si>
  <si>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</si>
  <si>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</si>
  <si>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</si>
  <si>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</si>
  <si>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</si>
  <si>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</si>
  <si>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</si>
  <si>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</si>
  <si>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</si>
  <si>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</si>
  <si>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</si>
  <si>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</si>
  <si>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</si>
  <si>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</si>
  <si>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</si>
  <si>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</si>
  <si>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</si>
  <si>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</si>
  <si>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</si>
  <si>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</si>
  <si>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</si>
  <si>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</si>
  <si>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</si>
  <si>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</si>
  <si>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</si>
  <si>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</si>
  <si>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</si>
  <si>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</si>
  <si>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</si>
  <si>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</si>
  <si>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</si>
  <si>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</si>
  <si>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</si>
  <si>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</si>
  <si>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</si>
  <si>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</si>
  <si>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</si>
  <si>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</si>
  <si>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</si>
  <si>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</si>
  <si>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</si>
  <si>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</si>
  <si>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</si>
  <si>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</si>
  <si>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</si>
  <si>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</si>
  <si>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</si>
  <si>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</si>
  <si>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</si>
  <si>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</si>
  <si>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</si>
  <si>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</si>
  <si>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</si>
  <si>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</si>
  <si>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</si>
  <si>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</si>
  <si>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</si>
  <si>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</si>
  <si>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</si>
  <si>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</si>
  <si>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</si>
  <si>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</si>
  <si>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</si>
  <si>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</si>
  <si>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</si>
  <si>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</si>
  <si>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</si>
  <si>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</si>
  <si>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</si>
  <si>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</si>
  <si>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</si>
  <si>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</si>
  <si>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</si>
  <si>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</si>
  <si>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</si>
  <si>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</si>
  <si>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</si>
  <si>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</si>
  <si>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</si>
  <si>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</si>
  <si>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</si>
  <si>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</si>
  <si>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</si>
  <si>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</si>
  <si>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</si>
  <si>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</si>
  <si>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</si>
  <si>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</si>
  <si>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</si>
  <si>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</si>
  <si>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</si>
  <si>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</si>
  <si>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</si>
  <si>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</si>
  <si>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</si>
  <si>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</si>
  <si>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</si>
  <si>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</si>
  <si>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</si>
  <si>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</si>
  <si>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</si>
  <si>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</si>
  <si>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</si>
  <si>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</si>
  <si>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</si>
  <si>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</si>
  <si>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</si>
  <si>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</si>
  <si>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</si>
  <si>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</si>
  <si>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</si>
  <si>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</si>
  <si>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</si>
  <si>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</si>
  <si>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</si>
  <si>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</si>
  <si>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</si>
  <si>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</si>
  <si>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</si>
  <si>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</si>
  <si>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</si>
  <si>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</si>
  <si>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</si>
  <si>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</si>
  <si>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</si>
  <si>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</si>
  <si>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</si>
  <si>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</si>
  <si>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</si>
  <si>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</si>
  <si>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</si>
  <si>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</si>
  <si>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</si>
  <si>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</si>
  <si>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</si>
  <si>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</si>
  <si>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</si>
  <si>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</si>
  <si>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</si>
  <si>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</si>
  <si>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</si>
  <si>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</si>
  <si>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</si>
  <si>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</si>
  <si>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</si>
  <si>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</si>
  <si>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</si>
  <si>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</si>
  <si>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</si>
  <si>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</si>
  <si>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</si>
  <si>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</si>
  <si>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</si>
  <si>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</si>
  <si>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</si>
  <si>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</si>
  <si>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</si>
  <si>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</si>
  <si>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</si>
  <si>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</si>
  <si>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</si>
  <si>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</si>
  <si>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</si>
  <si>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</si>
  <si>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</si>
  <si>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</si>
  <si>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</si>
  <si>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</si>
  <si>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</si>
  <si>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</si>
  <si>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</si>
  <si>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</si>
  <si>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</si>
  <si>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</si>
  <si>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</si>
  <si>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</si>
  <si>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</si>
  <si>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</si>
  <si>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</si>
  <si>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</si>
  <si>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</si>
  <si>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</si>
  <si>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</si>
  <si>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</si>
  <si>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</si>
  <si>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</si>
  <si>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</si>
  <si>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</si>
  <si>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</si>
  <si>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</si>
  <si>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</si>
  <si>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</si>
  <si>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</si>
  <si>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</si>
  <si>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</si>
  <si>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</si>
  <si>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</si>
  <si>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</si>
  <si>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</si>
  <si>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</si>
  <si>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</si>
  <si>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</si>
  <si>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</si>
  <si>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</si>
  <si>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</si>
  <si>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</si>
  <si>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</si>
  <si>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</si>
  <si>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</si>
  <si>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</si>
  <si>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</si>
  <si>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</si>
  <si>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</si>
  <si>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</si>
  <si>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</si>
  <si>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</si>
  <si>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</si>
  <si>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</si>
  <si>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</si>
  <si>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</si>
  <si>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</si>
  <si>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</si>
  <si>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</si>
  <si>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</si>
  <si>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</si>
  <si>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</si>
  <si>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</si>
  <si>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</si>
  <si>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</si>
  <si>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</si>
  <si>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</si>
  <si>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</si>
  <si>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</si>
  <si>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</si>
  <si>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</si>
  <si>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</si>
  <si>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</si>
  <si>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</si>
  <si>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</si>
  <si>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</si>
  <si>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</si>
  <si>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</si>
  <si>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</si>
  <si>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</si>
  <si>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</si>
  <si>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</si>
  <si>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</si>
  <si>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</si>
  <si>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</si>
  <si>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</si>
  <si>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</si>
  <si>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</si>
  <si>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</si>
  <si>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</si>
  <si>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</si>
  <si>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</si>
  <si>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</si>
  <si>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</si>
  <si>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</si>
  <si>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</si>
  <si>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</si>
  <si>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</si>
  <si>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</si>
  <si>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</si>
  <si>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</si>
  <si>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</si>
  <si>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</si>
  <si>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</si>
  <si>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</si>
  <si>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</si>
  <si>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</si>
  <si>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</si>
  <si>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</si>
  <si>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</si>
  <si>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</si>
  <si>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</si>
  <si>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</si>
  <si>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</si>
  <si>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</si>
  <si>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</si>
  <si>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</si>
  <si>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</si>
  <si>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</si>
  <si>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</si>
  <si>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</si>
  <si>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</si>
  <si>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</si>
  <si>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</si>
  <si>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</si>
  <si>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</si>
  <si>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</si>
  <si>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</si>
  <si>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</si>
  <si>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</si>
  <si>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</si>
  <si>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</si>
  <si>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</si>
  <si>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</si>
  <si>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</si>
  <si>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</si>
  <si>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</si>
  <si>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</si>
  <si>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</si>
  <si>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</si>
  <si>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</si>
  <si>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</si>
  <si>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</si>
  <si>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</si>
  <si>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</si>
  <si>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</si>
  <si>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</si>
  <si>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</si>
  <si>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</si>
  <si>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</si>
  <si>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</si>
  <si>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</si>
  <si>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</si>
  <si>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</si>
  <si>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</si>
  <si>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</si>
  <si>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</si>
  <si>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</si>
  <si>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</si>
  <si>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</si>
  <si>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</si>
  <si>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</si>
  <si>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</si>
  <si>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</si>
  <si>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</si>
  <si>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</si>
  <si>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</si>
  <si>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</si>
  <si>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</si>
  <si>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</si>
  <si>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</si>
  <si>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</si>
  <si>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</si>
  <si>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</si>
  <si>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</si>
  <si>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</si>
  <si>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</si>
  <si>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</si>
  <si>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</si>
  <si>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</si>
  <si>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</si>
  <si>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</si>
  <si>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</si>
  <si>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</si>
  <si>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</si>
  <si>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</si>
  <si>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</si>
  <si>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</si>
  <si>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</si>
  <si>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</si>
  <si>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</si>
  <si>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</si>
  <si>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</si>
  <si>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</si>
  <si>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</si>
  <si>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</si>
  <si>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</si>
  <si>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</si>
  <si>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</si>
  <si>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</si>
  <si>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</si>
  <si>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</si>
  <si>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</si>
  <si>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</si>
  <si>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</si>
  <si>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</si>
  <si>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</si>
  <si>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</si>
  <si>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</si>
  <si>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</si>
  <si>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</si>
  <si>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</si>
  <si>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</si>
  <si>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</si>
  <si>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</si>
  <si>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</si>
  <si>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</si>
  <si>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</si>
  <si>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</si>
  <si>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</si>
  <si>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</si>
  <si>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</si>
  <si>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</si>
  <si>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</si>
  <si>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</si>
  <si>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</si>
  <si>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</si>
  <si>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</si>
  <si>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</si>
  <si>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</si>
  <si>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</si>
  <si>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</si>
  <si>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</si>
  <si>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</si>
  <si>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</si>
  <si>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</si>
  <si>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</si>
  <si>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</si>
  <si>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</si>
  <si>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</si>
  <si>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</si>
  <si>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</si>
  <si>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</si>
  <si>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</si>
  <si>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</si>
  <si>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</si>
  <si>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</si>
  <si>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</si>
  <si>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</si>
  <si>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</si>
  <si>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</si>
  <si>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</si>
  <si>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</si>
  <si>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</si>
  <si>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</si>
  <si>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</si>
  <si>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</si>
  <si>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</si>
  <si>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</si>
  <si>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</si>
  <si>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</si>
  <si>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</si>
  <si>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</si>
  <si>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</si>
  <si>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</si>
  <si>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</si>
  <si>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</si>
  <si>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</si>
  <si>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</si>
  <si>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</si>
  <si>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</si>
  <si>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</si>
  <si>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</si>
  <si>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</si>
  <si>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</si>
  <si>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</si>
  <si>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</si>
  <si>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</si>
  <si>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</si>
  <si>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</si>
  <si>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</si>
  <si>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</si>
  <si>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</si>
  <si>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</si>
  <si>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</si>
  <si>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</si>
  <si>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</si>
  <si>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</si>
  <si>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</si>
  <si>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</si>
  <si>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</si>
  <si>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</si>
  <si>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</si>
  <si>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</si>
  <si>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</si>
  <si>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</si>
  <si>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</si>
  <si>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</si>
  <si>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</si>
  <si>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</si>
  <si>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</si>
  <si>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</si>
  <si>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</si>
  <si>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</si>
  <si>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</si>
  <si>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</si>
  <si>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</si>
  <si>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</si>
  <si>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</si>
  <si>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</si>
  <si>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</si>
  <si>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</si>
  <si>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</si>
  <si>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</si>
  <si>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</si>
  <si>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</si>
  <si>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</si>
  <si>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</si>
  <si>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</si>
  <si>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</si>
  <si>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</si>
  <si>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</si>
  <si>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</si>
  <si>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</si>
  <si>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</si>
  <si>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</si>
  <si>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</si>
  <si>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</si>
  <si>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</si>
  <si>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</si>
  <si>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</si>
  <si>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</si>
  <si>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</si>
  <si>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</si>
  <si>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</si>
  <si>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</si>
  <si>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</si>
  <si>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</si>
  <si>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</si>
  <si>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</si>
  <si>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</si>
  <si>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</si>
  <si>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</si>
  <si>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</si>
  <si>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</si>
  <si>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</si>
  <si>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</si>
  <si>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</si>
  <si>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</si>
  <si>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</si>
  <si>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</si>
  <si>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</si>
  <si>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</si>
  <si>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</si>
  <si>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</si>
  <si>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</si>
  <si>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</si>
  <si>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</si>
  <si>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</si>
  <si>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</si>
  <si>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</si>
  <si>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</si>
  <si>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</si>
  <si>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</si>
  <si>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</si>
  <si>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</si>
  <si>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</si>
  <si>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</si>
  <si>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</si>
  <si>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</si>
  <si>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</si>
  <si>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</si>
  <si>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</si>
  <si>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</si>
  <si>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</si>
  <si>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</si>
  <si>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</si>
  <si>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</si>
  <si>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</si>
  <si>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</si>
  <si>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</si>
  <si>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</si>
  <si>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</si>
  <si>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</si>
  <si>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</si>
  <si>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</si>
  <si>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</si>
  <si>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</si>
  <si>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</si>
  <si>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</si>
  <si>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</si>
  <si>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</si>
  <si>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</si>
  <si>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</si>
  <si>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</si>
  <si>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</si>
  <si>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</si>
  <si>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</si>
  <si>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</si>
  <si>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</si>
  <si>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</si>
  <si>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</si>
  <si>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</si>
  <si>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</si>
  <si>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</si>
  <si>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</si>
  <si>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</si>
  <si>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</si>
  <si>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</si>
  <si>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</si>
  <si>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</si>
  <si>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</si>
  <si>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</si>
  <si>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</si>
  <si>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</si>
  <si>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</si>
  <si>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</si>
  <si>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</si>
  <si>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</si>
  <si>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</si>
  <si>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</si>
  <si>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</si>
  <si>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</si>
  <si>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</si>
  <si>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</si>
  <si>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</si>
  <si>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</si>
  <si>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</si>
  <si>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</si>
  <si>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</si>
  <si>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</si>
  <si>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</si>
  <si>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</si>
  <si>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</si>
  <si>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</si>
  <si>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</si>
  <si>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</si>
  <si>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</si>
  <si>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</si>
  <si>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</si>
  <si>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</si>
  <si>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</si>
  <si>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</si>
  <si>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</si>
  <si>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</si>
  <si>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</si>
  <si>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</si>
  <si>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</si>
  <si>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</si>
  <si>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</si>
  <si>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</si>
  <si>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</si>
  <si>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</si>
  <si>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</si>
  <si>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</si>
  <si>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</si>
  <si>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</si>
  <si>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</si>
  <si>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</si>
  <si>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</si>
  <si>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</si>
  <si>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</si>
  <si>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</si>
  <si>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</si>
  <si>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</si>
  <si>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</si>
  <si>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</si>
  <si>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</si>
  <si>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</si>
  <si>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</si>
  <si>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</si>
  <si>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</si>
  <si>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</si>
  <si>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</si>
  <si>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</si>
  <si>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</si>
  <si>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</si>
  <si>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</si>
  <si>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</si>
  <si>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</si>
  <si>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</si>
  <si>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</si>
  <si>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</si>
  <si>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</si>
  <si>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</si>
  <si>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</si>
  <si>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</si>
  <si>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</si>
  <si>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</si>
  <si>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</si>
  <si>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</si>
  <si>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</si>
  <si>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</si>
  <si>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</si>
  <si>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</si>
  <si>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</si>
  <si>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</si>
  <si>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</si>
  <si>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</si>
  <si>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</si>
  <si>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</si>
  <si>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</si>
  <si>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</si>
  <si>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</si>
  <si>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</si>
  <si>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</si>
  <si>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</si>
  <si>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</si>
  <si>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</si>
  <si>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</si>
  <si>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</si>
  <si>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</si>
  <si>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</si>
  <si>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</si>
  <si>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</si>
  <si>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</si>
  <si>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</si>
  <si>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</si>
  <si>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</si>
  <si>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</si>
  <si>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</si>
  <si>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</si>
  <si>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</si>
  <si>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</si>
  <si>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</si>
  <si>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</si>
  <si>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</si>
  <si>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</si>
  <si>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</si>
  <si>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</si>
  <si>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</si>
  <si>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</si>
  <si>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</si>
  <si>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</si>
  <si>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</si>
  <si>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</si>
  <si>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</si>
  <si>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</si>
  <si>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</si>
  <si>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</si>
  <si>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</si>
  <si>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</si>
  <si>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</si>
  <si>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</si>
  <si>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</si>
  <si>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</si>
  <si>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</si>
  <si>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</si>
  <si>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</si>
  <si>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</si>
  <si>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</si>
  <si>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</si>
  <si>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</si>
  <si>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</si>
  <si>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</si>
  <si>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</si>
  <si>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</si>
  <si>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</si>
  <si>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</si>
  <si>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</si>
  <si>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</si>
  <si>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</si>
  <si>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</si>
  <si>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</si>
  <si>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</si>
  <si>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</si>
  <si>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</si>
  <si>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</si>
  <si>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</si>
  <si>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</si>
  <si>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</si>
  <si>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</si>
  <si>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</si>
  <si>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</si>
  <si>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</si>
  <si>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</si>
  <si>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</si>
  <si>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</si>
  <si>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</si>
  <si>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</si>
  <si>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</si>
  <si>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</si>
  <si>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</si>
  <si>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</si>
  <si>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</si>
  <si>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</si>
  <si>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</si>
  <si>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</si>
  <si>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</si>
  <si>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</si>
  <si>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</si>
  <si>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</si>
  <si>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</si>
  <si>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</si>
  <si>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</si>
  <si>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</si>
  <si>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</si>
  <si>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</si>
  <si>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</si>
  <si>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</si>
  <si>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</si>
  <si>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</si>
  <si>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</si>
  <si>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</si>
  <si>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</si>
  <si>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</si>
  <si>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</si>
  <si>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</si>
  <si>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</si>
  <si>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</si>
  <si>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</si>
  <si>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</si>
  <si>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</si>
  <si>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</si>
  <si>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</si>
  <si>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</si>
  <si>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</si>
  <si>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</si>
  <si>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</si>
  <si>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</si>
  <si>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</si>
  <si>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</si>
  <si>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</si>
  <si>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</si>
  <si>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</si>
  <si>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</si>
  <si>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</si>
  <si>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</si>
  <si>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</si>
  <si>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</si>
  <si>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</si>
  <si>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</si>
  <si>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</si>
  <si>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</si>
  <si>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</si>
  <si>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</si>
  <si>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</si>
  <si>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</si>
  <si>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</si>
  <si>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</si>
  <si>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</si>
  <si>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</si>
  <si>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</si>
  <si>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</si>
  <si>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</si>
  <si>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</si>
  <si>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</si>
  <si>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</si>
  <si>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</si>
  <si>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</si>
  <si>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</si>
  <si>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</si>
  <si>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</si>
  <si>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</si>
  <si>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</si>
  <si>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</si>
  <si>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</si>
  <si>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</si>
  <si>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</si>
  <si>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</si>
  <si>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</si>
  <si>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</si>
  <si>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</si>
  <si>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</si>
  <si>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</si>
  <si>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</si>
  <si>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</si>
  <si>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</si>
  <si>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</si>
  <si>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</si>
  <si>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</si>
  <si>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</si>
  <si>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</si>
  <si>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</si>
  <si>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</si>
  <si>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</si>
  <si>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</si>
  <si>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</si>
  <si>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</si>
  <si>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</si>
  <si>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</si>
  <si>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</si>
  <si>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</si>
  <si>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</si>
  <si>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</si>
  <si>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</si>
  <si>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</si>
  <si>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</si>
  <si>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</si>
  <si>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</si>
  <si>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</si>
  <si>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</si>
  <si>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</si>
  <si>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</si>
  <si>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</si>
  <si>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</si>
  <si>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</si>
  <si>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</si>
  <si>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</si>
  <si>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</si>
  <si>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</si>
  <si>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</si>
  <si>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</si>
  <si>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</si>
  <si>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</si>
  <si>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</si>
  <si>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</si>
  <si>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</si>
  <si>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</si>
  <si>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</si>
  <si>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</si>
  <si>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</si>
  <si>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</si>
  <si>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</si>
  <si>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</si>
  <si>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</si>
  <si>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</si>
  <si>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</si>
  <si>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</si>
  <si>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</si>
  <si>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</si>
  <si>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</si>
  <si>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</si>
  <si>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</si>
  <si>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</si>
  <si>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</si>
  <si>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</si>
  <si>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</si>
  <si>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</si>
  <si>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</si>
  <si>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</si>
  <si>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</si>
  <si>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</si>
  <si>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</si>
  <si>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</si>
  <si>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</si>
  <si>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</si>
  <si>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</si>
  <si>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</si>
  <si>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</si>
  <si>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</si>
  <si>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</si>
  <si>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</si>
  <si>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</si>
  <si>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</si>
  <si>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</si>
  <si>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</si>
  <si>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</si>
  <si>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</si>
  <si>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</si>
  <si>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</si>
  <si>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</si>
  <si>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</si>
  <si>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</si>
  <si>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</si>
  <si>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</si>
  <si>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</si>
  <si>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</si>
  <si>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</si>
  <si>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</si>
  <si>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</si>
  <si>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</si>
  <si>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</si>
  <si>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</si>
  <si>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</si>
  <si>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</si>
  <si>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</si>
  <si>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</si>
  <si>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</si>
  <si>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</si>
  <si>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</si>
  <si>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</si>
  <si>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</si>
  <si>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</si>
  <si>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</si>
  <si>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</si>
  <si>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</si>
  <si>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</si>
  <si>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</si>
  <si>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</si>
  <si>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</si>
  <si>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</si>
  <si>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</si>
  <si>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</si>
  <si>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</si>
  <si>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</si>
  <si>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</si>
  <si>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</si>
  <si>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</si>
  <si>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</si>
  <si>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</si>
  <si>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</si>
  <si>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</si>
  <si>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</si>
  <si>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</si>
  <si>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</si>
  <si>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</si>
  <si>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</si>
  <si>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</si>
  <si>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</si>
  <si>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</si>
  <si>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</si>
  <si>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</si>
  <si>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</si>
  <si>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</si>
  <si>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</si>
  <si>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</si>
  <si>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</si>
  <si>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</si>
  <si>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</si>
  <si>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</si>
  <si>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</si>
  <si>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</si>
  <si>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</si>
  <si>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</si>
  <si>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</si>
  <si>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</si>
  <si>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</si>
  <si>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</si>
  <si>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</si>
  <si>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</si>
  <si>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</si>
  <si>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</si>
  <si>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</si>
  <si>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</si>
  <si>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</si>
  <si>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</si>
  <si>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</si>
  <si>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</si>
  <si>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</si>
  <si>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</si>
  <si>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</si>
  <si>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</si>
  <si>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</si>
  <si>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</si>
  <si>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</si>
  <si>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</si>
  <si>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</si>
  <si>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</si>
  <si>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</si>
  <si>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</si>
  <si>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</si>
  <si>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</si>
  <si>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</si>
  <si>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</si>
  <si>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</si>
  <si>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</si>
  <si>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</si>
  <si>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</si>
  <si>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</si>
  <si>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</si>
  <si>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</si>
  <si>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</si>
  <si>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</si>
  <si>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</si>
  <si>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</si>
  <si>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</si>
  <si>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</si>
  <si>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</si>
  <si>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</si>
  <si>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</si>
  <si>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</si>
  <si>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</si>
  <si>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</si>
  <si>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</si>
  <si>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</si>
  <si>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</si>
  <si>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</si>
  <si>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</si>
  <si>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</si>
  <si>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</si>
  <si>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</si>
  <si>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</si>
  <si>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</si>
  <si>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</si>
  <si>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</si>
  <si>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</si>
  <si>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</si>
  <si>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</si>
  <si>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</si>
  <si>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</si>
  <si>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</si>
  <si>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</si>
  <si>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</si>
  <si>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</si>
  <si>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</si>
  <si>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</si>
  <si>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</si>
  <si>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</si>
  <si>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</si>
  <si>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</si>
  <si>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</si>
  <si>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</si>
  <si>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</si>
  <si>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</si>
  <si>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</si>
  <si>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</si>
  <si>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</si>
  <si>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</si>
  <si>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</si>
  <si>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</si>
  <si>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</si>
  <si>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</si>
  <si>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</si>
  <si>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</si>
  <si>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</si>
  <si>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</si>
  <si>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</si>
  <si>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</si>
  <si>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</si>
  <si>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</si>
  <si>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</si>
  <si>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</si>
  <si>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</si>
  <si>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</si>
  <si>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</si>
  <si>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</si>
  <si>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</si>
  <si>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</si>
  <si>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</si>
  <si>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</si>
  <si>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</si>
  <si>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</si>
  <si>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</si>
  <si>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</si>
  <si>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</si>
  <si>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</si>
  <si>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</si>
  <si>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</si>
  <si>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</si>
  <si>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</si>
  <si>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</si>
  <si>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</si>
  <si>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</si>
  <si>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</si>
  <si>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</si>
  <si>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</si>
  <si>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</si>
  <si>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</si>
  <si>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</si>
  <si>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</si>
  <si>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</si>
  <si>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</si>
  <si>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</si>
  <si>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</si>
  <si>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</si>
  <si>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</si>
  <si>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</si>
  <si>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</si>
  <si>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</si>
  <si>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</si>
  <si>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</si>
  <si>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</si>
  <si>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</si>
  <si>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</si>
  <si>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</si>
  <si>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</si>
  <si>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</si>
  <si>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</si>
  <si>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</si>
  <si>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</si>
  <si>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</si>
  <si>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</si>
  <si>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</si>
  <si>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</si>
  <si>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</si>
  <si>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</si>
  <si>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</si>
  <si>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</si>
  <si>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</si>
  <si>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</si>
  <si>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</si>
  <si>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</si>
  <si>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</si>
  <si>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</si>
  <si>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</si>
  <si>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</si>
  <si>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</si>
  <si>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</si>
  <si>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</si>
  <si>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</si>
  <si>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</si>
  <si>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</si>
  <si>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</si>
  <si>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</si>
  <si>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</si>
  <si>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</si>
  <si>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</si>
  <si>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</si>
  <si>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</si>
  <si>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</si>
  <si>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</si>
  <si>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</si>
  <si>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</si>
  <si>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</si>
  <si>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</si>
  <si>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</si>
  <si>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</si>
  <si>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</si>
  <si>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</si>
  <si>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</si>
  <si>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</si>
  <si>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</si>
  <si>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</si>
  <si>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</si>
  <si>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</si>
  <si>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</si>
  <si>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</si>
  <si>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</si>
  <si>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</si>
  <si>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</si>
  <si>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</si>
  <si>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</si>
  <si>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</si>
  <si>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</si>
  <si>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</si>
  <si>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</si>
  <si>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</si>
  <si>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</si>
  <si>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</si>
  <si>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</si>
  <si>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</si>
  <si>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</si>
  <si>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</si>
  <si>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</si>
  <si>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</si>
  <si>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</si>
  <si>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</si>
  <si>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</si>
  <si>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</si>
  <si>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</si>
  <si>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</si>
  <si>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</si>
  <si>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</si>
  <si>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</si>
  <si>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</si>
  <si>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</si>
  <si>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</si>
  <si>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</si>
  <si>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</si>
  <si>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</si>
  <si>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</si>
  <si>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</si>
  <si>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</si>
  <si>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</si>
  <si>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</si>
  <si>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</si>
  <si>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</si>
  <si>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</si>
  <si>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</si>
  <si>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</si>
  <si>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</si>
  <si>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</si>
  <si>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</si>
  <si>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</si>
  <si>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</si>
  <si>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</si>
  <si>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</si>
  <si>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</si>
  <si>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</si>
  <si>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</si>
  <si>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</si>
  <si>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</si>
  <si>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</si>
  <si>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</si>
  <si>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</si>
  <si>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</si>
  <si>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</si>
  <si>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</si>
  <si>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</si>
  <si>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</si>
  <si>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</si>
  <si>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</si>
  <si>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</si>
  <si>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</si>
  <si>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</si>
  <si>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</si>
  <si>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</si>
  <si>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</si>
  <si>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</si>
  <si>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</si>
  <si>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</si>
  <si>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</si>
  <si>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</si>
  <si>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</si>
  <si>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</si>
  <si>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</si>
  <si>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</si>
  <si>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</si>
  <si>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</si>
  <si>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</si>
  <si>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</si>
  <si>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</si>
  <si>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</si>
  <si>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</si>
  <si>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</si>
  <si>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</si>
  <si>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</si>
  <si>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</si>
  <si>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</si>
  <si>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</si>
  <si>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</si>
  <si>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</si>
  <si>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</si>
  <si>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</si>
  <si>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</si>
  <si>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</si>
  <si>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</si>
  <si>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</si>
  <si>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</si>
  <si>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</si>
  <si>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</si>
  <si>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</si>
  <si>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</si>
  <si>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</si>
  <si>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</si>
  <si>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</si>
  <si>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</si>
  <si>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</si>
  <si>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</si>
  <si>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</si>
  <si>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</si>
  <si>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</si>
  <si>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</si>
  <si>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</si>
  <si>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</si>
  <si>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</si>
  <si>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</si>
  <si>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</si>
  <si>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</si>
  <si>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</si>
  <si>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</si>
  <si>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</si>
  <si>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</si>
  <si>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</si>
  <si>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</si>
  <si>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</si>
  <si>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</si>
  <si>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</si>
  <si>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</si>
  <si>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</si>
  <si>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</si>
  <si>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</si>
  <si>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</si>
  <si>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</si>
  <si>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</si>
  <si>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</si>
  <si>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</si>
  <si>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</si>
  <si>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</si>
  <si>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</si>
  <si>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</si>
  <si>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</si>
  <si>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</si>
  <si>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</si>
  <si>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</si>
  <si>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</si>
  <si>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</si>
  <si>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</si>
  <si>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</si>
  <si>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</si>
  <si>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</si>
  <si>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</si>
  <si>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</si>
  <si>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</si>
  <si>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</si>
  <si>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</si>
  <si>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</si>
  <si>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</si>
  <si>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</si>
  <si>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</si>
  <si>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</si>
  <si>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</si>
  <si>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</si>
  <si>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</si>
  <si>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</si>
  <si>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</si>
  <si>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</si>
  <si>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</si>
  <si>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</si>
  <si>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</si>
  <si>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</si>
  <si>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</si>
  <si>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</si>
  <si>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</si>
  <si>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</si>
  <si>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</si>
  <si>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</si>
  <si>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</si>
  <si>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</si>
  <si>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</si>
  <si>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</si>
  <si>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</si>
  <si>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</si>
  <si>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</si>
  <si>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</si>
  <si>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</si>
  <si>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</si>
  <si>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</si>
  <si>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</si>
  <si>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</si>
  <si>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</si>
  <si>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</si>
  <si>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</si>
  <si>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</si>
  <si>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</si>
  <si>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</si>
  <si>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</si>
  <si>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</si>
  <si>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</si>
  <si>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</si>
  <si>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</si>
  <si>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</si>
  <si>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</si>
  <si>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</si>
  <si>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</si>
  <si>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</si>
  <si>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</si>
  <si>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</si>
  <si>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</si>
  <si>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</si>
  <si>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</si>
  <si>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</si>
  <si>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</si>
  <si>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</si>
  <si>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</si>
  <si>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</si>
  <si>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</si>
  <si>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</si>
  <si>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</si>
  <si>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</si>
  <si>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</si>
  <si>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</si>
  <si>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</si>
  <si>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</si>
  <si>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</si>
  <si>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</si>
  <si>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</si>
  <si>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</si>
  <si>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</si>
  <si>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</si>
  <si>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</si>
  <si>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</si>
  <si>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</si>
  <si>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</si>
  <si>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</si>
  <si>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</si>
  <si>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</si>
  <si>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</si>
  <si>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</si>
  <si>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</si>
  <si>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</si>
  <si>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</si>
  <si>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</si>
  <si>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</si>
  <si>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</si>
  <si>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</si>
  <si>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</si>
  <si>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</si>
  <si>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</si>
  <si>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</si>
  <si>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</si>
  <si>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</si>
  <si>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</si>
  <si>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</si>
  <si>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</si>
  <si>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</si>
  <si>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</si>
  <si>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</si>
  <si>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</si>
  <si>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</si>
  <si>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</si>
  <si>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</si>
  <si>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</si>
  <si>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</si>
  <si>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</si>
  <si>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</si>
  <si>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</si>
  <si>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</si>
  <si>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</si>
  <si>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</si>
  <si>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</si>
  <si>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</si>
  <si>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</si>
  <si>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</si>
  <si>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</si>
  <si>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</si>
  <si>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</si>
  <si>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</si>
  <si>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</si>
  <si>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</si>
  <si>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</si>
  <si>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</si>
  <si>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</si>
  <si>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</si>
  <si>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</si>
  <si>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</si>
  <si>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</si>
  <si>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</si>
  <si>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</si>
  <si>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</si>
  <si>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</si>
  <si>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</si>
  <si>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</si>
  <si>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</si>
  <si>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</si>
  <si>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</si>
  <si>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</si>
  <si>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</si>
  <si>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</si>
  <si>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</si>
  <si>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</si>
  <si>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</si>
  <si>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</si>
  <si>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</si>
  <si>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</si>
  <si>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</si>
  <si>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</si>
  <si>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</si>
  <si>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</si>
  <si>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</si>
  <si>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</si>
  <si>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</si>
  <si>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</si>
  <si>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</si>
  <si>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</si>
  <si>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</si>
  <si>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</si>
  <si>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</si>
  <si>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</si>
  <si>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</si>
  <si>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</si>
  <si>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</si>
  <si>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</si>
  <si>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</si>
  <si>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</si>
  <si>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</si>
  <si>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</si>
  <si>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</si>
  <si>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</si>
  <si>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</si>
  <si>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</si>
  <si>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</si>
  <si>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</si>
  <si>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</si>
  <si>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</si>
  <si>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</si>
  <si>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</si>
  <si>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</si>
  <si>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</si>
  <si>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</si>
  <si>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</si>
  <si>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</si>
  <si>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</si>
  <si>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</si>
  <si>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</si>
  <si>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</si>
  <si>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</si>
  <si>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</si>
  <si>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</si>
  <si>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</si>
  <si>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</si>
  <si>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</si>
  <si>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</si>
  <si>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</si>
  <si>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</si>
  <si>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</si>
  <si>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</si>
  <si>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</si>
  <si>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</si>
  <si>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</si>
  <si>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</si>
  <si>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</si>
  <si>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</si>
  <si>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</si>
  <si>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</si>
  <si>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</si>
  <si>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</si>
  <si>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</si>
  <si>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</si>
  <si>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</si>
  <si>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</si>
  <si>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</si>
  <si>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</si>
  <si>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</si>
  <si>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</si>
  <si>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</si>
  <si>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</si>
  <si>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</si>
  <si>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</si>
  <si>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</si>
  <si>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</si>
  <si>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</si>
  <si>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</si>
  <si>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</si>
  <si>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</si>
  <si>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</si>
  <si>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</si>
  <si>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</si>
  <si>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</si>
  <si>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</si>
  <si>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</si>
  <si>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</si>
  <si>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</si>
  <si>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</si>
  <si>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</si>
  <si>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</si>
  <si>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</si>
  <si>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</si>
  <si>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</si>
  <si>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</si>
  <si>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</si>
  <si>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</si>
  <si>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</si>
  <si>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</si>
  <si>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</si>
  <si>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</si>
  <si>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</si>
  <si>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</si>
  <si>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</si>
  <si>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</si>
  <si>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</si>
  <si>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</si>
  <si>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</si>
  <si>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</si>
  <si>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</si>
  <si>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</si>
  <si>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</si>
  <si>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</si>
  <si>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</si>
  <si>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</si>
  <si>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</si>
  <si>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</si>
  <si>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</si>
  <si>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</si>
  <si>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</si>
  <si>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</si>
  <si>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</si>
  <si>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</si>
  <si>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</si>
  <si>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</si>
  <si>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</si>
  <si>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</si>
  <si>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</si>
  <si>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</si>
  <si>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</si>
  <si>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</si>
  <si>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</si>
  <si>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</si>
  <si>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</si>
  <si>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</si>
  <si>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</si>
  <si>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</si>
  <si>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</si>
  <si>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</si>
  <si>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</si>
  <si>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</si>
  <si>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</si>
  <si>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</si>
  <si>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</si>
  <si>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</si>
  <si>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</si>
  <si>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</si>
  <si>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</si>
  <si>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</si>
  <si>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</si>
  <si>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</si>
  <si>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</si>
  <si>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</si>
  <si>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</si>
  <si>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</si>
  <si>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</si>
  <si>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</si>
  <si>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</si>
  <si>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</si>
  <si>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</si>
  <si>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</si>
  <si>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</si>
  <si>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</si>
  <si>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</si>
  <si>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</si>
  <si>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</si>
  <si>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</si>
  <si>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</si>
  <si>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</si>
  <si>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</si>
  <si>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</si>
  <si>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</si>
  <si>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</si>
  <si>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</si>
  <si>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</si>
  <si>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</si>
  <si>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</si>
  <si>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</si>
  <si>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</si>
  <si>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</si>
  <si>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</si>
  <si>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</si>
  <si>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</si>
  <si>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</si>
  <si>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</si>
  <si>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</si>
  <si>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</si>
  <si>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</si>
  <si>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</si>
  <si>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</si>
  <si>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</si>
  <si>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</si>
  <si>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</si>
  <si>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</si>
  <si>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</si>
  <si>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</si>
  <si>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</si>
  <si>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</si>
  <si>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</si>
  <si>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</si>
  <si>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</si>
  <si>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</si>
  <si>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</si>
  <si>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</si>
  <si>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</si>
  <si>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</si>
  <si>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</si>
  <si>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</si>
  <si>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</si>
  <si>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</si>
  <si>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</si>
  <si>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</si>
  <si>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</si>
  <si>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</si>
  <si>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</si>
  <si>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</si>
  <si>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</si>
  <si>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</si>
  <si>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</si>
  <si>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</si>
  <si>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</si>
  <si>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</si>
  <si>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</si>
  <si>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</si>
  <si>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</si>
  <si>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</si>
  <si>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</si>
  <si>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</si>
  <si>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</si>
  <si>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</si>
  <si>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</si>
  <si>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</si>
  <si>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</si>
  <si>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</si>
  <si>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</si>
  <si>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</si>
  <si>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</si>
  <si>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</si>
  <si>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</si>
  <si>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</si>
  <si>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</si>
  <si>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</si>
  <si>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</si>
  <si>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</si>
  <si>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</si>
  <si>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</si>
  <si>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</si>
  <si>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</si>
  <si>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</si>
  <si>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</si>
  <si>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</si>
  <si>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</si>
  <si>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</si>
  <si>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</si>
  <si>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</si>
  <si>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</si>
  <si>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</si>
  <si>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</si>
  <si>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</si>
  <si>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</si>
  <si>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</si>
  <si>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</si>
  <si>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</si>
  <si>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</si>
  <si>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</si>
  <si>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</si>
  <si>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</si>
  <si>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</si>
  <si>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</si>
  <si>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</si>
  <si>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</si>
  <si>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</si>
  <si>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</si>
  <si>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</si>
  <si>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</si>
  <si>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</si>
  <si>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</si>
  <si>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</si>
  <si>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</si>
  <si>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</si>
  <si>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</si>
  <si>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</si>
  <si>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</si>
  <si>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</si>
  <si>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</si>
  <si>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</si>
  <si>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</si>
  <si>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</si>
  <si>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</si>
  <si>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</si>
  <si>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</si>
  <si>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</si>
  <si>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</si>
  <si>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</si>
  <si>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</si>
  <si>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</si>
  <si>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</si>
  <si>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</si>
  <si>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</si>
  <si>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</si>
  <si>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</si>
  <si>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</si>
  <si>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</si>
  <si>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</si>
  <si>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</si>
  <si>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</si>
  <si>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</si>
  <si>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</si>
  <si>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</si>
  <si>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</si>
  <si>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</si>
  <si>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</si>
  <si>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</si>
  <si>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</si>
  <si>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</si>
  <si>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</si>
  <si>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</si>
  <si>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</si>
  <si>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</si>
  <si>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</si>
  <si>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</si>
  <si>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</si>
  <si>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</si>
  <si>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</si>
  <si>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</si>
  <si>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</si>
  <si>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</si>
  <si>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</si>
  <si>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</si>
  <si>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</si>
  <si>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</si>
  <si>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</si>
  <si>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</si>
  <si>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</si>
  <si>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</si>
  <si>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</si>
  <si>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</si>
  <si>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</si>
  <si>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</si>
  <si>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</si>
  <si>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</si>
  <si>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</si>
  <si>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</si>
  <si>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</si>
  <si>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</si>
  <si>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</si>
  <si>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</si>
  <si>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</si>
  <si>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</si>
  <si>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</si>
  <si>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</si>
  <si>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</si>
  <si>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</si>
  <si>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</si>
  <si>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</si>
  <si>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</si>
  <si>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</si>
  <si>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</si>
  <si>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</si>
  <si>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</si>
  <si>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</si>
  <si>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</si>
  <si>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</si>
  <si>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</si>
  <si>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</si>
  <si>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</si>
  <si>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</si>
  <si>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</si>
  <si>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</si>
  <si>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</si>
  <si>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</si>
  <si>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</si>
  <si>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</si>
  <si>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</si>
  <si>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</si>
  <si>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</si>
  <si>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</si>
  <si>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</si>
  <si>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</si>
  <si>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</si>
  <si>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</si>
  <si>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</si>
  <si>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</si>
  <si>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</si>
  <si>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</si>
  <si>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</si>
  <si>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</si>
  <si>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</si>
  <si>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</si>
  <si>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</si>
  <si>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</si>
  <si>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</si>
  <si>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</si>
  <si>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</si>
  <si>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</si>
  <si>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</si>
  <si>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</si>
  <si>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</si>
  <si>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</si>
  <si>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</si>
  <si>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</si>
  <si>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</si>
  <si>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</si>
  <si>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</si>
  <si>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</si>
  <si>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</si>
  <si>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</si>
  <si>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</si>
  <si>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</si>
  <si>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</si>
  <si>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</si>
  <si>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</si>
  <si>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</si>
  <si>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</si>
  <si>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</si>
  <si>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</si>
  <si>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</si>
  <si>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</si>
  <si>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</si>
  <si>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</si>
  <si>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</si>
  <si>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</si>
  <si>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</si>
  <si>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</si>
  <si>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</si>
  <si>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</si>
  <si>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</si>
  <si>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</si>
  <si>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</si>
  <si>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</si>
  <si>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</si>
  <si>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</si>
  <si>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</si>
  <si>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</si>
  <si>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</si>
  <si>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</si>
  <si>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</si>
  <si>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</si>
  <si>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</si>
  <si>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</si>
  <si>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</si>
  <si>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</si>
  <si>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</si>
  <si>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</si>
  <si>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</si>
  <si>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</si>
  <si>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</si>
  <si>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</si>
  <si>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</si>
  <si>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</si>
  <si>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</si>
  <si>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</si>
  <si>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</si>
  <si>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</si>
  <si>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</si>
  <si>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</si>
  <si>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</si>
  <si>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</si>
  <si>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</si>
  <si>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</si>
  <si>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</si>
  <si>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</si>
  <si>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</si>
  <si>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</si>
  <si>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</si>
  <si>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</si>
  <si>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</si>
  <si>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</si>
  <si>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</si>
  <si>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</si>
  <si>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</si>
  <si>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</si>
  <si>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</si>
  <si>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</si>
  <si>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</si>
  <si>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</si>
  <si>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</si>
  <si>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</si>
  <si>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</si>
  <si>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</si>
  <si>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</si>
  <si>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</si>
  <si>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</si>
  <si>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</si>
  <si>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</si>
  <si>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</si>
  <si>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</si>
  <si>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</si>
  <si>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</si>
  <si>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</si>
  <si>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</si>
  <si>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</si>
  <si>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</si>
  <si>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</si>
  <si>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</si>
  <si>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</si>
  <si>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</si>
  <si>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</si>
  <si>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</si>
  <si>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</si>
  <si>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</si>
  <si>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</si>
  <si>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</si>
  <si>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</si>
  <si>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</si>
  <si>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</si>
  <si>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</si>
  <si>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</si>
  <si>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</si>
  <si>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</si>
  <si>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</si>
  <si>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</si>
  <si>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</si>
  <si>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</si>
  <si>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</si>
  <si>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</si>
  <si>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</si>
  <si>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</si>
  <si>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</si>
  <si>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</si>
  <si>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</si>
  <si>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</si>
  <si>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</si>
  <si>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</si>
  <si>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</si>
  <si>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</si>
  <si>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</si>
  <si>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</si>
  <si>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</si>
  <si>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</si>
  <si>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</si>
  <si>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</si>
  <si>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</si>
  <si>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</si>
  <si>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</si>
  <si>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</si>
  <si>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</si>
  <si>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</si>
  <si>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</si>
  <si>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</si>
  <si>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</si>
  <si>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</si>
  <si>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</si>
  <si>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</si>
  <si>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</si>
  <si>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</si>
  <si>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</si>
  <si>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</si>
  <si>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</si>
  <si>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</si>
  <si>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</si>
  <si>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</si>
  <si>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</si>
  <si>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</si>
  <si>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</si>
  <si>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</si>
  <si>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</si>
  <si>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</si>
  <si>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</si>
  <si>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</si>
  <si>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</si>
  <si>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</si>
  <si>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</si>
  <si>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</si>
  <si>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</si>
  <si>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</si>
  <si>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</si>
  <si>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</si>
  <si>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</si>
  <si>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</si>
  <si>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</si>
  <si>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</si>
  <si>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</si>
  <si>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</si>
  <si>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</si>
  <si>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</si>
  <si>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</si>
  <si>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</si>
  <si>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</si>
  <si>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</si>
  <si>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</si>
  <si>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</si>
  <si>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</si>
  <si>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</si>
  <si>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</si>
  <si>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</si>
  <si>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</si>
  <si>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</si>
  <si>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</si>
  <si>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</si>
  <si>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</si>
  <si>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</si>
  <si>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</si>
  <si>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</si>
  <si>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</si>
  <si>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</si>
  <si>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</si>
  <si>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</si>
  <si>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</si>
  <si>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</si>
  <si>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</si>
  <si>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</si>
  <si>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</si>
  <si>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</si>
  <si>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</si>
  <si>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</si>
  <si>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</si>
  <si>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</si>
  <si>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</si>
  <si>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</si>
  <si>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</si>
  <si>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</si>
  <si>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</si>
  <si>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</si>
  <si>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</si>
  <si>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</si>
  <si>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</si>
  <si>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</si>
  <si>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</si>
  <si>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</si>
  <si>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</si>
  <si>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</si>
  <si>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</si>
  <si>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</si>
  <si>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</si>
  <si>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</si>
  <si>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</si>
  <si>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</si>
  <si>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</si>
  <si>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</si>
  <si>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</si>
  <si>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</si>
  <si>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</si>
  <si>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</si>
  <si>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</si>
  <si>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</si>
  <si>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</si>
  <si>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</si>
  <si>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</si>
  <si>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</si>
  <si>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</si>
  <si>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</si>
  <si>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</si>
  <si>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</si>
  <si>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</si>
  <si>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</si>
  <si>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</si>
  <si>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</si>
  <si>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</si>
  <si>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</si>
  <si>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</si>
  <si>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</si>
  <si>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</si>
  <si>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</si>
  <si>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</si>
  <si>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</si>
  <si>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</si>
  <si>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</si>
  <si>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</si>
  <si>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</si>
  <si>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</si>
  <si>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</si>
  <si>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</si>
  <si>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</si>
  <si>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</si>
  <si>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</si>
  <si>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</si>
  <si>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</si>
  <si>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</si>
  <si>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</si>
  <si>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</si>
  <si>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</si>
  <si>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</si>
  <si>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</si>
  <si>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</si>
  <si>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</si>
  <si>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</si>
  <si>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</si>
  <si>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</si>
  <si>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</si>
  <si>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</si>
  <si>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</si>
  <si>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</si>
  <si>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</si>
  <si>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</si>
  <si>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</si>
  <si>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</si>
  <si>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</si>
  <si>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</si>
  <si>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</si>
  <si>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</si>
  <si>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</si>
  <si>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</si>
  <si>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</si>
  <si>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</si>
  <si>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</si>
  <si>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</si>
  <si>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</si>
  <si>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</si>
  <si>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</si>
  <si>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</si>
  <si>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</si>
  <si>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</si>
  <si>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</si>
  <si>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</si>
  <si>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</si>
  <si>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</si>
  <si>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</si>
  <si>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</si>
  <si>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</si>
  <si>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</si>
  <si>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</si>
  <si>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</si>
  <si>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</si>
  <si>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</si>
  <si>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</si>
  <si>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</si>
  <si>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</si>
  <si>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</si>
  <si>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</si>
  <si>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</si>
  <si>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</si>
  <si>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</si>
  <si>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</si>
  <si>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</si>
  <si>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</si>
  <si>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</si>
  <si>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</si>
  <si>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</si>
  <si>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</si>
  <si>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</si>
  <si>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</si>
  <si>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</si>
  <si>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</si>
  <si>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</si>
  <si>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</si>
  <si>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</si>
  <si>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</si>
  <si>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</si>
  <si>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</si>
  <si>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</si>
  <si>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</si>
  <si>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</si>
  <si>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</si>
  <si>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</si>
  <si>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</si>
  <si>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</si>
  <si>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</si>
  <si>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</si>
  <si>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</si>
  <si>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</si>
  <si>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</si>
  <si>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</si>
  <si>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</si>
  <si>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</si>
  <si>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</si>
  <si>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</si>
  <si>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</si>
  <si>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</si>
  <si>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</si>
  <si>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</si>
  <si>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</si>
  <si>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</si>
  <si>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</si>
  <si>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</si>
  <si>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</si>
  <si>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</si>
  <si>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</si>
  <si>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</si>
  <si>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</si>
  <si>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</si>
  <si>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</si>
  <si>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</si>
  <si>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</si>
  <si>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</si>
  <si>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</si>
  <si>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</si>
  <si>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</si>
  <si>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</si>
  <si>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</si>
  <si>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</si>
  <si>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</si>
  <si>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</si>
  <si>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</si>
  <si>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</si>
  <si>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</si>
  <si>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</si>
  <si>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</si>
  <si>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</si>
  <si>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</si>
  <si>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</si>
  <si>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</si>
  <si>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</si>
  <si>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</si>
  <si>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</si>
  <si>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</si>
  <si>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</si>
  <si>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</si>
  <si>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</si>
  <si>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</si>
  <si>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</si>
  <si>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</si>
  <si>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</si>
  <si>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</si>
  <si>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</si>
  <si>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</si>
  <si>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</si>
  <si>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</si>
  <si>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</si>
  <si>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</si>
  <si>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</si>
  <si>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</si>
  <si>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</si>
  <si>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</si>
  <si>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</si>
  <si>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</si>
  <si>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</si>
  <si>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</si>
  <si>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</si>
  <si>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</si>
  <si>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</si>
  <si>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</si>
  <si>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</si>
  <si>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</si>
  <si>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</si>
  <si>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</si>
  <si>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</si>
  <si>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</si>
  <si>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</si>
  <si>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</si>
  <si>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</si>
  <si>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</si>
  <si>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</si>
  <si>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</si>
  <si>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</si>
  <si>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</si>
  <si>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</si>
  <si>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</si>
  <si>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</si>
  <si>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</si>
  <si>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</si>
  <si>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</si>
  <si>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</si>
  <si>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</si>
  <si>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</si>
  <si>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</si>
  <si>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</si>
  <si>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</si>
  <si>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</si>
  <si>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</si>
  <si>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</si>
  <si>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</si>
  <si>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</si>
  <si>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</si>
  <si>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</si>
  <si>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</si>
  <si>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</si>
  <si>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</si>
  <si>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</si>
  <si>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</si>
  <si>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</si>
  <si>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</si>
  <si>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</si>
  <si>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</si>
  <si>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</si>
  <si>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</si>
  <si>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</si>
  <si>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</si>
  <si>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</si>
  <si>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</si>
  <si>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</si>
  <si>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</si>
  <si>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</si>
  <si>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</si>
  <si>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</si>
  <si>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</si>
  <si>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</si>
  <si>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</si>
  <si>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</si>
  <si>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</si>
  <si>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</si>
  <si>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</si>
  <si>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</si>
  <si>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</si>
  <si>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</si>
  <si>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</si>
  <si>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</si>
  <si>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</si>
  <si>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</si>
  <si>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</si>
  <si>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</si>
  <si>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</si>
  <si>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</si>
  <si>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</si>
  <si>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</si>
  <si>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</si>
  <si>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</si>
  <si>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</si>
  <si>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</si>
  <si>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</si>
  <si>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</si>
  <si>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</si>
  <si>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</si>
  <si>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</si>
  <si>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</si>
  <si>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</si>
  <si>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</si>
  <si>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</si>
  <si>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</si>
  <si>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</si>
  <si>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</si>
  <si>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</si>
  <si>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</si>
  <si>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</si>
  <si>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</si>
  <si>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</si>
  <si>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</si>
  <si>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</si>
  <si>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</si>
  <si>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</si>
  <si>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</si>
  <si>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</si>
  <si>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</si>
  <si>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</si>
  <si>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</si>
  <si>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</si>
  <si>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</si>
  <si>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</si>
  <si>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</si>
  <si>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</si>
  <si>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</si>
  <si>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</si>
  <si>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</si>
  <si>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</si>
  <si>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</si>
  <si>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</si>
  <si>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</si>
  <si>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</si>
  <si>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</si>
  <si>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</si>
  <si>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</si>
  <si>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</si>
  <si>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</si>
  <si>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</si>
  <si>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</si>
  <si>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</si>
  <si>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</si>
  <si>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</si>
  <si>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</si>
  <si>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</si>
  <si>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</si>
  <si>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</si>
  <si>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</si>
  <si>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</si>
  <si>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</si>
  <si>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</si>
  <si>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</si>
  <si>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</si>
  <si>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</si>
  <si>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</si>
  <si>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</si>
  <si>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</si>
  <si>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</si>
  <si>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</si>
  <si>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</si>
  <si>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</si>
  <si>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</si>
  <si>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</si>
  <si>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</si>
  <si>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</si>
  <si>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</si>
  <si>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</si>
  <si>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</si>
  <si>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</si>
  <si>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</si>
  <si>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</si>
  <si>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</si>
  <si>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</si>
  <si>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</si>
  <si>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</si>
  <si>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</si>
  <si>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</si>
  <si>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</si>
  <si>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</si>
  <si>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</si>
  <si>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</si>
  <si>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</si>
  <si>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</si>
  <si>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</si>
  <si>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</si>
  <si>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</si>
  <si>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</si>
  <si>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</si>
  <si>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</si>
  <si>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</si>
  <si>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</si>
  <si>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</si>
  <si>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</si>
  <si>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</si>
  <si>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</si>
  <si>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</si>
  <si>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</si>
  <si>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</si>
  <si>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</si>
  <si>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</si>
  <si>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</si>
  <si>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</si>
  <si>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</si>
  <si>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</si>
  <si>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</si>
  <si>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</si>
  <si>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</si>
  <si>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</si>
  <si>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</si>
  <si>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</si>
  <si>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</si>
  <si>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</si>
  <si>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</si>
  <si>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</si>
  <si>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</si>
  <si>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</si>
  <si>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</si>
  <si>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</si>
  <si>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</si>
  <si>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</si>
  <si>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</si>
  <si>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</si>
  <si>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</si>
  <si>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</si>
  <si>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</si>
  <si>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</si>
  <si>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</si>
  <si>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</si>
  <si>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</si>
  <si>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</si>
  <si>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</si>
  <si>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</si>
  <si>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</si>
  <si>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</si>
  <si>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</si>
  <si>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</si>
  <si>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</si>
  <si>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</si>
  <si>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</si>
  <si>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</si>
  <si>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</si>
  <si>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</si>
  <si>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</si>
  <si>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</si>
  <si>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</si>
  <si>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</si>
  <si>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</si>
  <si>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</si>
  <si>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</si>
  <si>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</si>
  <si>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</si>
  <si>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</si>
  <si>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</si>
  <si>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</si>
  <si>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</si>
  <si>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</si>
  <si>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</si>
  <si>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</si>
  <si>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</si>
  <si>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</si>
  <si>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</si>
  <si>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</si>
  <si>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</si>
  <si>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</si>
  <si>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</si>
  <si>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</si>
  <si>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</si>
  <si>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</si>
  <si>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</si>
  <si>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</si>
  <si>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</si>
  <si>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</si>
  <si>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</si>
  <si>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</si>
  <si>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</si>
  <si>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</si>
  <si>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</si>
  <si>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</si>
  <si>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</si>
  <si>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</si>
  <si>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</si>
  <si>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</si>
  <si>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</si>
  <si>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</si>
  <si>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</si>
  <si>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</si>
  <si>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</si>
  <si>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</si>
  <si>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</si>
  <si>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</si>
  <si>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</si>
  <si>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</si>
  <si>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</si>
  <si>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</si>
  <si>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</si>
  <si>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</si>
  <si>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</si>
  <si>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</si>
  <si>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</si>
  <si>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</si>
  <si>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</si>
  <si>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</si>
  <si>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</si>
  <si>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</si>
  <si>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</si>
  <si>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</si>
  <si>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</si>
  <si>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</si>
  <si>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</si>
  <si>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</si>
  <si>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</si>
  <si>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</si>
  <si>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</si>
  <si>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</si>
  <si>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</si>
  <si>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</si>
  <si>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</si>
  <si>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</si>
  <si>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</si>
  <si>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</si>
  <si>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</si>
  <si>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</si>
  <si>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</si>
  <si>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</si>
  <si>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</si>
  <si>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</si>
  <si>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</si>
  <si>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</si>
  <si>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</si>
  <si>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</si>
  <si>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</si>
  <si>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</si>
  <si>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</si>
  <si>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</si>
  <si>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</si>
  <si>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</si>
  <si>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</si>
  <si>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</si>
  <si>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</si>
  <si>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</si>
  <si>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</si>
  <si>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</si>
  <si>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</si>
  <si>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</si>
  <si>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</si>
  <si>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</si>
  <si>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</si>
  <si>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</si>
  <si>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</si>
  <si>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</si>
  <si>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</si>
  <si>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</si>
  <si>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</si>
  <si>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</si>
  <si>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</si>
  <si>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</si>
  <si>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</si>
  <si>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</si>
  <si>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</si>
  <si>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</si>
  <si>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</si>
  <si>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</si>
  <si>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</si>
  <si>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</si>
  <si>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</si>
  <si>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</si>
  <si>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</si>
  <si>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</si>
  <si>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</si>
  <si>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</si>
  <si>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</si>
  <si>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</si>
  <si>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</si>
  <si>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</si>
  <si>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</si>
  <si>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</si>
  <si>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</si>
  <si>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</si>
  <si>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</si>
  <si>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</si>
  <si>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</si>
  <si>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</si>
  <si>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</si>
  <si>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</si>
  <si>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</si>
  <si>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</si>
  <si>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</si>
  <si>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</si>
  <si>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</si>
  <si>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</si>
  <si>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</si>
  <si>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</si>
  <si>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</si>
  <si>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</si>
  <si>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</si>
  <si>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</si>
  <si>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</si>
  <si>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</si>
  <si>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</si>
  <si>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</si>
  <si>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</si>
  <si>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</si>
  <si>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</si>
  <si>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</si>
  <si>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</si>
  <si>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</si>
  <si>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</si>
  <si>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</si>
  <si>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</si>
  <si>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</si>
  <si>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</si>
  <si>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</si>
  <si>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</si>
  <si>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</si>
  <si>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</si>
  <si>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</si>
  <si>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</si>
  <si>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</si>
  <si>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</si>
  <si>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</si>
  <si>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</si>
  <si>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</si>
  <si>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</si>
  <si>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</si>
  <si>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</si>
  <si>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</si>
  <si>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</si>
  <si>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</si>
  <si>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</si>
  <si>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</si>
  <si>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</si>
  <si>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</si>
  <si>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</si>
  <si>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</si>
  <si>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</si>
  <si>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</si>
  <si>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</si>
  <si>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</si>
  <si>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</si>
  <si>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</si>
  <si>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</si>
  <si>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</si>
  <si>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</si>
  <si>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</si>
  <si>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</si>
  <si>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</si>
  <si>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</si>
  <si>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</si>
  <si>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</si>
  <si>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</si>
  <si>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</si>
  <si>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</si>
  <si>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</si>
  <si>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</si>
  <si>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</si>
  <si>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</si>
  <si>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</si>
  <si>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</si>
  <si>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</si>
  <si>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</si>
  <si>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</si>
  <si>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</si>
  <si>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</si>
  <si>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</si>
  <si>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</si>
  <si>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</si>
  <si>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</si>
  <si>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</si>
  <si>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</si>
  <si>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</si>
  <si>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</si>
  <si>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</si>
  <si>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</si>
  <si>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</si>
  <si>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</si>
  <si>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</si>
  <si>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</si>
  <si>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</si>
  <si>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</si>
  <si>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</si>
  <si>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</si>
  <si>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</si>
  <si>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</si>
  <si>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</si>
  <si>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</si>
  <si>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</si>
  <si>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</si>
  <si>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</si>
  <si>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</si>
  <si>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</si>
  <si>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</si>
  <si>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</si>
  <si>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</si>
  <si>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</si>
  <si>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</si>
  <si>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</si>
  <si>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</si>
  <si>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</si>
  <si>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</si>
  <si>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</si>
  <si>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</si>
  <si>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</si>
  <si>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</si>
  <si>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</si>
  <si>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</si>
  <si>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</si>
  <si>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</si>
  <si>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</si>
  <si>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</si>
  <si>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</si>
  <si>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</si>
  <si>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</si>
  <si>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</si>
  <si>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</si>
  <si>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</si>
  <si>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</si>
  <si>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</si>
  <si>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</si>
  <si>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</si>
  <si>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</si>
  <si>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</si>
  <si>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</si>
  <si>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</si>
  <si>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</si>
  <si>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</si>
  <si>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</si>
  <si>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</si>
  <si>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</si>
  <si>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</si>
  <si>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</si>
  <si>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</si>
  <si>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</si>
  <si>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</si>
  <si>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</si>
  <si>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</si>
  <si>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</si>
  <si>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</si>
  <si>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</si>
  <si>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</si>
  <si>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</si>
  <si>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</si>
  <si>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</si>
  <si>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</si>
  <si>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</si>
  <si>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</si>
  <si>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</si>
  <si>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</si>
  <si>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</si>
  <si>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</si>
  <si>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</si>
  <si>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</si>
  <si>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</si>
  <si>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</si>
  <si>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</si>
  <si>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</si>
  <si>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</si>
  <si>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</si>
  <si>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</si>
  <si>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</si>
  <si>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</si>
  <si>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</si>
  <si>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</si>
  <si>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</si>
  <si>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</si>
  <si>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</si>
  <si>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</si>
  <si>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</si>
  <si>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</si>
  <si>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</si>
  <si>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</si>
  <si>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</si>
  <si>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</si>
  <si>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</si>
  <si>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</si>
  <si>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</si>
  <si>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</si>
  <si>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</si>
  <si>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</si>
  <si>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</si>
  <si>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</si>
  <si>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</si>
  <si>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</si>
  <si>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</si>
  <si>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</si>
  <si>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</si>
  <si>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</si>
  <si>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</si>
  <si>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</si>
  <si>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</si>
  <si>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</si>
  <si>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</si>
  <si>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</si>
  <si>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</si>
  <si>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</si>
  <si>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</si>
  <si>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</si>
  <si>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</si>
  <si>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</si>
  <si>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</si>
  <si>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</si>
  <si>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</si>
  <si>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</si>
  <si>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</si>
  <si>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</si>
  <si>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</si>
  <si>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</si>
  <si>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</si>
  <si>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</si>
  <si>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</si>
  <si>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</si>
  <si>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</si>
  <si>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</si>
  <si>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</si>
  <si>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</si>
  <si>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</si>
  <si>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</si>
  <si>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</si>
  <si>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</si>
  <si>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</si>
  <si>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</si>
  <si>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</si>
  <si>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</si>
  <si>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</si>
  <si>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</si>
  <si>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</si>
  <si>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</si>
  <si>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</si>
  <si>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</si>
  <si>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</si>
  <si>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</si>
  <si>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</si>
  <si>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</si>
  <si>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</si>
  <si>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</si>
  <si>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</si>
  <si>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</si>
  <si>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</si>
  <si>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</si>
  <si>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</si>
  <si>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</si>
  <si>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</si>
  <si>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</si>
  <si>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</si>
  <si>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</si>
  <si>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</si>
  <si>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</si>
  <si>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</si>
  <si>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</si>
  <si>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</si>
  <si>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</si>
  <si>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</si>
  <si>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</si>
  <si>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</si>
  <si>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</si>
  <si>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</si>
  <si>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</si>
  <si>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</si>
  <si>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</si>
  <si>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</si>
  <si>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</si>
  <si>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</si>
  <si>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</si>
  <si>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</si>
  <si>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</si>
  <si>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</si>
  <si>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</si>
  <si>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</si>
  <si>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</si>
  <si>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</si>
  <si>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</si>
  <si>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</si>
  <si>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</si>
  <si>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</si>
  <si>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</si>
  <si>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</si>
  <si>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</si>
  <si>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</si>
  <si>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</si>
  <si>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</si>
  <si>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</si>
  <si>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</si>
  <si>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</si>
  <si>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</si>
  <si>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</si>
  <si>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</si>
  <si>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</si>
  <si>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</si>
  <si>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</si>
  <si>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</si>
  <si>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</si>
  <si>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</si>
  <si>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</si>
  <si>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</si>
  <si>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</si>
  <si>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</si>
  <si>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</si>
  <si>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</si>
  <si>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</si>
  <si>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</si>
  <si>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</si>
  <si>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</si>
  <si>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</si>
  <si>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</si>
  <si>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</si>
  <si>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</si>
  <si>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</si>
  <si>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</si>
  <si>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</si>
  <si>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</si>
  <si>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</si>
  <si>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</si>
  <si>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</si>
  <si>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</si>
  <si>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</si>
  <si>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</si>
  <si>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</si>
  <si>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</si>
  <si>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</si>
  <si>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</si>
  <si>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</si>
  <si>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</si>
  <si>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</si>
  <si>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</si>
  <si>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</si>
  <si>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</si>
  <si>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</si>
  <si>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</si>
  <si>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</si>
  <si>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</si>
  <si>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</si>
  <si>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</si>
  <si>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</si>
  <si>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</si>
  <si>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</si>
  <si>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</si>
  <si>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</si>
  <si>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</si>
  <si>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</si>
  <si>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</si>
  <si>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</si>
  <si>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</si>
  <si>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</si>
  <si>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</si>
  <si>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</si>
  <si>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</si>
  <si>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</si>
  <si>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</si>
  <si>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</si>
  <si>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</si>
  <si>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</si>
  <si>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</si>
  <si>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</si>
  <si>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</si>
  <si>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</si>
  <si>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</si>
  <si>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</si>
  <si>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</si>
  <si>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</si>
  <si>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</si>
  <si>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</si>
  <si>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</si>
  <si>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</si>
  <si>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</si>
  <si>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</si>
  <si>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</si>
  <si>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</si>
  <si>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</si>
  <si>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</si>
  <si>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</si>
  <si>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</si>
  <si>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</si>
  <si>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</si>
  <si>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</si>
  <si>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</si>
  <si>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</si>
  <si>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</si>
  <si>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</si>
  <si>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</si>
  <si>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</si>
  <si>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</si>
  <si>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</si>
  <si>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</si>
  <si>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</si>
  <si>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</si>
  <si>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</si>
  <si>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</si>
  <si>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</si>
  <si>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</si>
  <si>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</si>
  <si>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</si>
  <si>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</si>
  <si>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</si>
  <si>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</si>
  <si>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</si>
  <si>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</si>
  <si>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</si>
  <si>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</si>
  <si>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</si>
  <si>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</si>
  <si>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</si>
  <si>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</si>
  <si>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</si>
  <si>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</si>
  <si>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</si>
  <si>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</si>
  <si>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</si>
  <si>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</si>
  <si>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</si>
  <si>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</si>
  <si>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</si>
  <si>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</si>
  <si>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</si>
  <si>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</si>
  <si>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</si>
  <si>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</si>
  <si>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</si>
  <si>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</si>
  <si>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</si>
  <si>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</si>
  <si>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</si>
  <si>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</si>
  <si>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</si>
  <si>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</si>
  <si>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</si>
  <si>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</si>
  <si>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</si>
  <si>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</si>
  <si>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</si>
  <si>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</si>
  <si>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</si>
  <si>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</si>
  <si>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</si>
  <si>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</si>
  <si>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</si>
  <si>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</si>
  <si>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</si>
  <si>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</si>
  <si>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</si>
  <si>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</si>
  <si>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</si>
  <si>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</si>
  <si>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</si>
  <si>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</si>
  <si>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</si>
  <si>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</si>
  <si>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</si>
  <si>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</si>
  <si>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</si>
  <si>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</si>
  <si>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</si>
  <si>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</si>
  <si>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</si>
  <si>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</si>
  <si>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</si>
  <si>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</si>
  <si>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</si>
  <si>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</si>
  <si>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</si>
  <si>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</si>
  <si>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</si>
  <si>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</si>
  <si>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</si>
  <si>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</si>
  <si>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</si>
  <si>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</si>
  <si>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</si>
  <si>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</si>
  <si>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</si>
  <si>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</si>
  <si>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</si>
  <si>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</si>
  <si>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</si>
  <si>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</si>
  <si>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</si>
  <si>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</si>
  <si>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</si>
  <si>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</si>
  <si>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</si>
  <si>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</si>
  <si>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</si>
  <si>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</si>
  <si>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</si>
  <si>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</si>
  <si>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</si>
  <si>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</si>
  <si>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</si>
  <si>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</si>
  <si>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</si>
  <si>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</si>
  <si>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</si>
  <si>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</si>
  <si>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</si>
  <si>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</si>
  <si>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</si>
  <si>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</si>
  <si>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</si>
  <si>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</si>
  <si>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</si>
  <si>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</si>
  <si>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</si>
  <si>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</si>
  <si>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</si>
  <si>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</si>
  <si>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</si>
  <si>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</si>
  <si>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</si>
  <si>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</si>
  <si>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</si>
  <si>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</si>
  <si>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</si>
  <si>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</si>
  <si>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</si>
  <si>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</si>
  <si>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</si>
  <si>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</si>
  <si>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</si>
  <si>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</si>
  <si>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</si>
  <si>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</si>
  <si>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</si>
  <si>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</si>
  <si>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</si>
  <si>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</si>
  <si>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</si>
  <si>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</si>
  <si>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</si>
  <si>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</si>
  <si>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</si>
  <si>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</si>
  <si>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</si>
  <si>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</si>
  <si>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</si>
  <si>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</si>
  <si>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</si>
  <si>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</si>
  <si>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</si>
  <si>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</si>
  <si>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</si>
  <si>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</si>
  <si>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</si>
  <si>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</si>
  <si>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</si>
  <si>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</si>
  <si>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</si>
  <si>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</si>
  <si>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</si>
  <si>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</si>
  <si>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</si>
  <si>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</si>
  <si>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</si>
  <si>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</si>
  <si>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</si>
  <si>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</si>
  <si>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</si>
  <si>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</si>
  <si>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</si>
  <si>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</si>
  <si>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</si>
  <si>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</si>
  <si>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</si>
  <si>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</si>
  <si>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</si>
  <si>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</si>
  <si>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</si>
  <si>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</si>
  <si>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</si>
  <si>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</si>
  <si>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</si>
  <si>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</si>
  <si>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</si>
  <si>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</si>
  <si>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</si>
  <si>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</si>
  <si>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</si>
  <si>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</si>
  <si>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</si>
  <si>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</si>
  <si>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</si>
  <si>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</si>
  <si>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</si>
  <si>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</si>
  <si>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</si>
  <si>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</si>
  <si>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</si>
  <si>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</si>
  <si>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</si>
  <si>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</si>
  <si>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</si>
  <si>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</si>
  <si>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</si>
  <si>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</si>
  <si>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</si>
  <si>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</si>
  <si>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</si>
  <si>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</si>
  <si>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</si>
  <si>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</si>
  <si>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</si>
  <si>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</si>
  <si>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</si>
  <si>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</si>
  <si>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</si>
  <si>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</si>
  <si>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</si>
  <si>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</si>
  <si>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</si>
  <si>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</si>
  <si>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</si>
  <si>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</si>
  <si>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</si>
  <si>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</si>
  <si>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</si>
  <si>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</si>
  <si>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</si>
  <si>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</si>
  <si>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</si>
  <si>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</si>
  <si>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</si>
  <si>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</si>
  <si>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</si>
  <si>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</si>
  <si>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</si>
  <si>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</si>
  <si>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</si>
  <si>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</si>
  <si>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</si>
  <si>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</si>
  <si>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</si>
  <si>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</si>
  <si>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</si>
  <si>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</si>
  <si>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</si>
  <si>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</si>
  <si>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</si>
  <si>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</si>
  <si>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</si>
  <si>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</si>
  <si>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</si>
  <si>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</si>
  <si>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</si>
  <si>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</si>
  <si>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</si>
  <si>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</si>
  <si>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</si>
  <si>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</si>
  <si>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</si>
  <si>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</si>
  <si>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</si>
  <si>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</si>
  <si>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</si>
  <si>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</si>
  <si>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</si>
  <si>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</si>
  <si>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</si>
  <si>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</si>
  <si>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</si>
  <si>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</si>
  <si>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</si>
  <si>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</si>
  <si>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</si>
  <si>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</si>
  <si>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</si>
  <si>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</si>
  <si>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</si>
  <si>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</si>
  <si>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</si>
  <si>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</si>
  <si>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</si>
  <si>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</si>
  <si>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</si>
  <si>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</si>
  <si>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</si>
  <si>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</si>
  <si>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</si>
  <si>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</si>
  <si>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</si>
  <si>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</si>
  <si>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</si>
  <si>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</si>
  <si>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</si>
  <si>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</si>
  <si>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</si>
  <si>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</si>
  <si>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</si>
  <si>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</si>
  <si>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</si>
  <si>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</si>
  <si>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</si>
  <si>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</si>
  <si>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</si>
  <si>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</si>
  <si>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</si>
  <si>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</si>
  <si>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</si>
  <si>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</si>
  <si>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</si>
  <si>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</si>
  <si>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</si>
  <si>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</si>
  <si>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</si>
  <si>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</si>
  <si>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</si>
  <si>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</si>
  <si>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</si>
  <si>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</si>
  <si>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</si>
  <si>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</si>
  <si>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</si>
  <si>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</si>
  <si>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</si>
  <si>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</si>
  <si>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</si>
  <si>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</si>
  <si>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</si>
  <si>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</si>
  <si>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</si>
  <si>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</si>
  <si>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</si>
  <si>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</si>
  <si>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</si>
  <si>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</si>
  <si>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</si>
  <si>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</si>
  <si>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</si>
  <si>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</si>
  <si>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</si>
  <si>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</si>
  <si>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</si>
  <si>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</si>
  <si>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</si>
  <si>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</si>
  <si>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</si>
  <si>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</si>
  <si>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</si>
  <si>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</si>
  <si>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</si>
  <si>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</si>
  <si>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</si>
  <si>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</si>
  <si>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</si>
  <si>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</si>
  <si>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</si>
  <si>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</si>
  <si>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</si>
  <si>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</si>
  <si>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</si>
  <si>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</si>
  <si>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</si>
  <si>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</si>
  <si>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</si>
  <si>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</si>
  <si>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</si>
  <si>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</si>
  <si>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</si>
  <si>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</si>
  <si>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</si>
  <si>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</si>
  <si>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</si>
  <si>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</si>
  <si>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</si>
  <si>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</si>
  <si>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</si>
  <si>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</si>
  <si>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</si>
  <si>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</si>
  <si>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</si>
  <si>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</si>
  <si>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</si>
  <si>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</si>
  <si>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</si>
  <si>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</si>
  <si>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</si>
  <si>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</si>
  <si>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</si>
  <si>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</si>
  <si>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</si>
  <si>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</si>
  <si>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</si>
  <si>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</si>
  <si>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</si>
  <si>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</si>
  <si>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</si>
  <si>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</si>
  <si>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</si>
  <si>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</si>
  <si>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</si>
  <si>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</si>
  <si>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</si>
  <si>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</si>
  <si>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</si>
  <si>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</si>
  <si>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</si>
  <si>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</si>
  <si>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</si>
  <si>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</si>
  <si>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</si>
  <si>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</si>
  <si>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</si>
  <si>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</si>
  <si>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</si>
  <si>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</si>
  <si>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</si>
  <si>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</si>
  <si>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</si>
  <si>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</si>
  <si>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</si>
  <si>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</si>
  <si>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</si>
  <si>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</si>
  <si>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</si>
  <si>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</si>
  <si>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</si>
  <si>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</si>
  <si>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</si>
  <si>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</si>
  <si>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</si>
  <si>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</si>
  <si>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</si>
  <si>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</si>
  <si>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</si>
  <si>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</si>
  <si>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</si>
  <si>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</si>
  <si>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</si>
  <si>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</si>
  <si>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</si>
  <si>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</si>
  <si>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</si>
  <si>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</si>
  <si>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</si>
  <si>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</si>
  <si>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</si>
  <si>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</si>
  <si>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</si>
  <si>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</si>
  <si>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</si>
  <si>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</si>
  <si>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</si>
  <si>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</si>
  <si>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</si>
  <si>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</si>
  <si>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</si>
  <si>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</si>
  <si>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</si>
  <si>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</si>
  <si>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</si>
  <si>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</si>
  <si>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</si>
  <si>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</si>
  <si>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</si>
  <si>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</si>
  <si>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</si>
  <si>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</si>
  <si>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</si>
  <si>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</si>
  <si>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</si>
  <si>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</si>
  <si>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</si>
  <si>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</si>
  <si>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</si>
  <si>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</si>
  <si>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</si>
  <si>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</si>
  <si>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</si>
  <si>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</si>
  <si>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</si>
  <si>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</si>
  <si>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</si>
  <si>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</si>
  <si>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</si>
  <si>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</si>
  <si>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</si>
  <si>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</si>
  <si>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</si>
  <si>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</si>
  <si>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</si>
  <si>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</si>
  <si>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</si>
  <si>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</si>
  <si>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</si>
  <si>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</si>
  <si>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</si>
  <si>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</si>
  <si>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</si>
  <si>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</si>
  <si>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</si>
  <si>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</si>
  <si>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</si>
  <si>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</si>
  <si>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</si>
  <si>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</si>
  <si>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</si>
  <si>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</si>
  <si>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</si>
  <si>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</si>
  <si>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</si>
  <si>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</si>
  <si>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</si>
  <si>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</si>
  <si>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</si>
  <si>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</si>
  <si>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</si>
  <si>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</si>
  <si>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</si>
  <si>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</si>
  <si>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</si>
  <si>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</si>
  <si>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</si>
  <si>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</si>
  <si>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</si>
  <si>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</si>
  <si>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</si>
  <si>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</si>
  <si>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</si>
  <si>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</si>
  <si>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</si>
  <si>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</si>
  <si>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</si>
  <si>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</si>
  <si>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</si>
  <si>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</si>
  <si>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</si>
  <si>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</si>
  <si>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</si>
  <si>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</si>
  <si>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</si>
  <si>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</si>
  <si>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</si>
  <si>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</si>
  <si>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</si>
  <si>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</si>
  <si>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</si>
  <si>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</si>
  <si>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</si>
  <si>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</si>
  <si>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</si>
  <si>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</si>
  <si>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</si>
  <si>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</si>
  <si>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</si>
  <si>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</si>
  <si>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</si>
  <si>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</si>
  <si>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</si>
  <si>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</si>
  <si>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</si>
  <si>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</si>
  <si>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</si>
  <si>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</si>
  <si>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</si>
  <si>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</si>
  <si>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</si>
  <si>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</si>
  <si>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</si>
  <si>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</si>
  <si>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</si>
  <si>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</si>
  <si>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</si>
  <si>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</si>
  <si>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</si>
  <si>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</si>
  <si>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</si>
  <si>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</si>
  <si>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</si>
  <si>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</si>
  <si>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</si>
  <si>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</si>
  <si>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</si>
  <si>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</si>
  <si>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</si>
  <si>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</si>
  <si>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</si>
  <si>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</si>
  <si>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</si>
  <si>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</si>
  <si>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</si>
  <si>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</si>
  <si>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</si>
  <si>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</si>
  <si>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</si>
  <si>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</si>
  <si>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</si>
  <si>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</si>
  <si>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</si>
  <si>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</si>
  <si>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</si>
  <si>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</si>
  <si>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</si>
  <si>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</si>
  <si>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</si>
  <si>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</si>
  <si>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</si>
  <si>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</si>
  <si>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</si>
  <si>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</si>
  <si>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</si>
  <si>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</si>
  <si>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</si>
  <si>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</si>
  <si>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</si>
  <si>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</si>
  <si>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</si>
  <si>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</si>
  <si>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</si>
  <si>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</si>
  <si>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</si>
  <si>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</si>
  <si>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</si>
  <si>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</si>
  <si>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</si>
  <si>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</si>
  <si>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</si>
  <si>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</si>
  <si>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</si>
  <si>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</si>
  <si>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</si>
  <si>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</si>
  <si>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</si>
  <si>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</si>
  <si>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</si>
  <si>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</si>
  <si>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</si>
  <si>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</si>
  <si>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</si>
  <si>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</si>
  <si>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</si>
  <si>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</si>
  <si>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</si>
  <si>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</si>
  <si>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</si>
  <si>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</si>
  <si>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</si>
  <si>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</si>
  <si>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</si>
  <si>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</si>
  <si>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</si>
  <si>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</si>
  <si>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</si>
  <si>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</si>
  <si>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</si>
  <si>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</si>
  <si>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</si>
  <si>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</si>
  <si>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</si>
  <si>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</si>
  <si>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</si>
  <si>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</si>
  <si>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</si>
  <si>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</si>
  <si>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</si>
  <si>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</si>
  <si>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</si>
  <si>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</si>
  <si>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</si>
  <si>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</si>
  <si>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</si>
  <si>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</si>
  <si>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</si>
  <si>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</si>
  <si>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</si>
  <si>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</si>
  <si>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</si>
  <si>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</si>
  <si>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</si>
  <si>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</si>
  <si>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</si>
  <si>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</si>
  <si>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</si>
  <si>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</si>
  <si>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</si>
  <si>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</si>
  <si>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</si>
  <si>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</si>
  <si>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</si>
  <si>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</si>
  <si>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</si>
  <si>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</si>
  <si>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</si>
  <si>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</si>
  <si>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</si>
  <si>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</si>
  <si>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</si>
  <si>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</si>
  <si>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</si>
  <si>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</si>
  <si>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</si>
  <si>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</si>
  <si>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</si>
  <si>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</si>
  <si>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</si>
  <si>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</si>
  <si>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</si>
  <si>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</si>
  <si>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</si>
  <si>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</si>
  <si>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</si>
  <si>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</si>
  <si>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</si>
  <si>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</si>
  <si>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</si>
  <si>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</si>
  <si>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</si>
  <si>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</si>
  <si>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</si>
  <si>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</si>
  <si>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</si>
  <si>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</si>
  <si>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</si>
  <si>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</si>
  <si>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</si>
  <si>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</si>
  <si>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</si>
  <si>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</si>
  <si>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</si>
  <si>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</si>
  <si>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</si>
  <si>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</si>
  <si>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</si>
  <si>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</si>
  <si>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</si>
  <si>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</si>
  <si>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</si>
  <si>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</si>
  <si>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</si>
  <si>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</si>
  <si>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</si>
  <si>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</si>
  <si>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</si>
  <si>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</si>
  <si>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</si>
  <si>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</si>
  <si>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</si>
  <si>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</si>
  <si>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</si>
  <si>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</si>
  <si>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</si>
  <si>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</si>
  <si>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</si>
  <si>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</si>
  <si>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</si>
  <si>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</si>
  <si>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</si>
  <si>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</si>
  <si>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</si>
  <si>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</si>
  <si>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</si>
  <si>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</si>
  <si>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</si>
  <si>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</si>
  <si>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</si>
  <si>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</si>
  <si>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</si>
  <si>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</si>
  <si>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</si>
  <si>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</si>
  <si>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</si>
  <si>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</si>
  <si>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</si>
  <si>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</si>
  <si>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</si>
  <si>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</si>
  <si>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</si>
  <si>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</si>
  <si>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</si>
  <si>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</si>
  <si>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</si>
  <si>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</si>
  <si>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</si>
  <si>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</si>
  <si>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</si>
  <si>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</si>
  <si>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</si>
  <si>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</si>
  <si>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</si>
  <si>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</si>
  <si>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</si>
  <si>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</si>
  <si>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</si>
  <si>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</si>
  <si>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</si>
  <si>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</si>
  <si>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</si>
  <si>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</si>
  <si>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</si>
  <si>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</si>
  <si>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</si>
  <si>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</si>
  <si>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</si>
  <si>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</si>
  <si>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</si>
  <si>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</si>
  <si>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</si>
  <si>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</si>
  <si>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</si>
  <si>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</si>
  <si>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</si>
  <si>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</si>
  <si>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</si>
  <si>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</si>
  <si>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</si>
  <si>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</si>
  <si>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</si>
  <si>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</si>
  <si>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</si>
  <si>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</si>
  <si>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</si>
  <si>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</si>
  <si>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</si>
  <si>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</si>
  <si>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</si>
  <si>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</si>
  <si>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</si>
  <si>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</si>
  <si>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</si>
  <si>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</si>
  <si>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</si>
  <si>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</si>
  <si>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</si>
  <si>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</si>
  <si>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</si>
  <si>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</si>
  <si>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</si>
  <si>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</si>
  <si>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</si>
  <si>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</si>
  <si>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</si>
  <si>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</si>
  <si>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</si>
  <si>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</si>
  <si>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</si>
  <si>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</si>
  <si>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</si>
  <si>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</si>
  <si>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</si>
  <si>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</si>
  <si>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</si>
  <si>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</si>
  <si>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</si>
  <si>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</si>
  <si>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</si>
  <si>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</si>
  <si>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</si>
  <si>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</si>
  <si>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</si>
  <si>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</si>
  <si>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</si>
  <si>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</si>
  <si>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</si>
  <si>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</si>
  <si>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</si>
  <si>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</si>
  <si>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</si>
  <si>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</si>
  <si>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</si>
  <si>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</si>
  <si>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</si>
  <si>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</si>
  <si>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</si>
  <si>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</si>
  <si>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</si>
  <si>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</si>
  <si>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</si>
  <si>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</si>
  <si>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</si>
  <si>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</si>
  <si>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</si>
  <si>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</si>
  <si>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</si>
  <si>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</si>
  <si>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</si>
  <si>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</si>
  <si>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</si>
  <si>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</si>
  <si>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</si>
  <si>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</si>
  <si>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</si>
  <si>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</si>
  <si>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</si>
  <si>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</si>
  <si>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</si>
  <si>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</si>
  <si>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</si>
  <si>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</si>
  <si>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</si>
  <si>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</si>
  <si>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</si>
  <si>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</si>
  <si>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</si>
  <si>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</si>
  <si>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</si>
  <si>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</si>
  <si>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</si>
  <si>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</si>
  <si>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</si>
  <si>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</si>
  <si>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</si>
  <si>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</si>
  <si>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</si>
  <si>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</si>
  <si>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</si>
  <si>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</si>
  <si>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</si>
  <si>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</si>
  <si>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</si>
  <si>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</si>
  <si>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</si>
  <si>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</si>
  <si>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</si>
  <si>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</si>
  <si>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</si>
  <si>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</si>
  <si>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</si>
  <si>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</si>
  <si>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</si>
  <si>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</si>
  <si>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</si>
  <si>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</si>
  <si>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</si>
  <si>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</si>
  <si>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</si>
  <si>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</si>
  <si>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</si>
  <si>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</si>
  <si>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</si>
  <si>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</si>
  <si>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</si>
  <si>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</si>
  <si>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</si>
  <si>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</si>
  <si>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</si>
  <si>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</si>
  <si>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</si>
  <si>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</si>
  <si>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</si>
  <si>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</si>
  <si>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</si>
  <si>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</si>
  <si>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</si>
  <si>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</si>
  <si>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</si>
  <si>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</si>
  <si>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</si>
  <si>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</si>
  <si>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</si>
  <si>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</si>
  <si>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</si>
  <si>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</si>
  <si>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</si>
  <si>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</si>
  <si>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</si>
  <si>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</si>
  <si>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</si>
  <si>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</si>
  <si>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</si>
  <si>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</si>
  <si>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</si>
  <si>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</si>
  <si>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</si>
  <si>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</si>
  <si>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</si>
  <si>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</si>
  <si>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</si>
  <si>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</si>
  <si>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</si>
  <si>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</si>
  <si>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</si>
  <si>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</si>
  <si>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</si>
  <si>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</si>
  <si>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</si>
  <si>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</si>
  <si>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</si>
  <si>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</si>
  <si>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</si>
  <si>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</si>
  <si>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</si>
  <si>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</si>
  <si>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</si>
  <si>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</si>
  <si>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</si>
  <si>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</si>
  <si>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</si>
  <si>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</si>
  <si>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</si>
  <si>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</si>
  <si>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</si>
  <si>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</si>
  <si>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</si>
  <si>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</si>
  <si>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</si>
  <si>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</si>
  <si>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</si>
  <si>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</si>
  <si>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</si>
  <si>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</si>
  <si>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</si>
  <si>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</si>
  <si>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</si>
  <si>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</si>
  <si>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</si>
  <si>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</si>
  <si>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</si>
  <si>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</si>
  <si>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</si>
  <si>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</si>
  <si>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</si>
  <si>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</si>
  <si>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</si>
  <si>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</si>
  <si>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</si>
  <si>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</si>
  <si>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</si>
  <si>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</si>
  <si>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</si>
  <si>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</si>
  <si>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</si>
  <si>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</si>
  <si>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</si>
  <si>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</si>
  <si>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</si>
  <si>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</si>
  <si>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</si>
  <si>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</si>
  <si>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</si>
  <si>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</si>
  <si>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</si>
  <si>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</si>
  <si>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</si>
  <si>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</si>
  <si>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</si>
  <si>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</si>
  <si>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</si>
  <si>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</si>
  <si>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</si>
  <si>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</si>
  <si>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</si>
  <si>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</si>
  <si>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</si>
  <si>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</si>
  <si>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</si>
  <si>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</si>
  <si>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</si>
  <si>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</si>
  <si>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</si>
  <si>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</si>
  <si>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</si>
  <si>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</si>
  <si>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</si>
  <si>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</si>
  <si>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</si>
  <si>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</si>
  <si>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</si>
  <si>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</si>
  <si>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</si>
  <si>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</si>
  <si>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</si>
  <si>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</si>
  <si>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</si>
  <si>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</si>
  <si>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</si>
  <si>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</si>
  <si>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</si>
  <si>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</si>
  <si>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</si>
  <si>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</si>
  <si>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</si>
  <si>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</si>
  <si>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</si>
  <si>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</si>
  <si>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</si>
  <si>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</si>
  <si>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</si>
  <si>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</si>
  <si>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</si>
  <si>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</si>
  <si>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</si>
  <si>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</si>
  <si>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</si>
  <si>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</si>
  <si>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</si>
  <si>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</si>
  <si>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</si>
  <si>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</si>
  <si>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</si>
  <si>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</si>
  <si>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</si>
  <si>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</si>
  <si>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</si>
  <si>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</si>
  <si>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</si>
  <si>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</si>
  <si>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</si>
  <si>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</si>
  <si>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</si>
  <si>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</si>
  <si>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</si>
  <si>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</si>
  <si>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</si>
  <si>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</si>
  <si>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</si>
  <si>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</si>
  <si>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</si>
  <si>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</si>
  <si>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</si>
  <si>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</si>
  <si>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</si>
  <si>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</si>
  <si>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</si>
  <si>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</si>
  <si>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</si>
  <si>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</si>
  <si>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</si>
  <si>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</si>
  <si>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</si>
  <si>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</si>
  <si>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</si>
  <si>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</si>
  <si>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</si>
  <si>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</si>
  <si>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</si>
  <si>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</si>
  <si>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</si>
  <si>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</si>
  <si>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</si>
  <si>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</si>
  <si>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</si>
  <si>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</si>
  <si>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</si>
  <si>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</si>
  <si>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</si>
  <si>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</si>
  <si>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</si>
  <si>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</si>
  <si>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</si>
  <si>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</si>
  <si>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</si>
  <si>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</si>
  <si>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</si>
  <si>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</si>
  <si>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</si>
  <si>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</si>
  <si>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</si>
  <si>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</si>
  <si>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</si>
  <si>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</si>
  <si>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</si>
  <si>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</si>
  <si>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</si>
  <si>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</si>
  <si>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</si>
  <si>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</si>
  <si>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</si>
  <si>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</si>
  <si>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</si>
  <si>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</si>
  <si>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</si>
  <si>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</si>
  <si>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</si>
  <si>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</si>
  <si>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</si>
  <si>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</si>
  <si>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</si>
  <si>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</si>
  <si>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</si>
  <si>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</si>
  <si>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</si>
  <si>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</si>
  <si>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</si>
  <si>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</si>
  <si>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</si>
  <si>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</si>
  <si>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</si>
  <si>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</si>
  <si>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</si>
  <si>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</si>
  <si>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</si>
  <si>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</si>
  <si>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</si>
  <si>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</si>
  <si>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</si>
  <si>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</si>
  <si>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</si>
  <si>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</si>
  <si>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</si>
  <si>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</si>
  <si>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</si>
  <si>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</si>
  <si>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</si>
  <si>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</si>
  <si>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</si>
  <si>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</si>
  <si>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</si>
  <si>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</si>
  <si>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</si>
  <si>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</si>
  <si>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</si>
  <si>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</si>
  <si>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</si>
  <si>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</si>
  <si>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</si>
  <si>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</si>
  <si>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</si>
  <si>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</si>
  <si>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</si>
  <si>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</si>
  <si>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</si>
  <si>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</si>
  <si>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</si>
  <si>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</si>
  <si>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</si>
  <si>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</si>
  <si>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</si>
  <si>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</si>
  <si>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</si>
  <si>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</si>
  <si>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</si>
  <si>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</si>
  <si>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</si>
  <si>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</si>
  <si>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</si>
  <si>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</si>
  <si>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</si>
  <si>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</si>
  <si>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</si>
  <si>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</si>
  <si>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</si>
  <si>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</si>
  <si>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</si>
  <si>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</si>
  <si>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</si>
  <si>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</si>
  <si>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</si>
  <si>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</si>
  <si>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</si>
  <si>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</si>
  <si>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</si>
  <si>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</si>
  <si>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</si>
  <si>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</si>
  <si>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</si>
  <si>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</si>
  <si>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</si>
  <si>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</si>
  <si>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</si>
  <si>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</si>
  <si>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</si>
  <si>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</si>
  <si>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</si>
  <si>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</si>
  <si>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</si>
  <si>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</si>
  <si>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</si>
  <si>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</si>
  <si>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</si>
  <si>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</si>
  <si>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</si>
  <si>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</si>
  <si>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</si>
  <si>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</si>
  <si>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</si>
  <si>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</si>
  <si>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</si>
  <si>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</si>
  <si>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</si>
  <si>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</si>
  <si>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</si>
  <si>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</si>
  <si>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</si>
  <si>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</si>
  <si>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</si>
  <si>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</si>
  <si>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</si>
  <si>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</si>
  <si>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</si>
  <si>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</si>
  <si>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</si>
  <si>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</si>
  <si>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</si>
  <si>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</si>
  <si>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</si>
  <si>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</si>
  <si>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</si>
  <si>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</si>
  <si>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</si>
  <si>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</si>
  <si>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</si>
  <si>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</si>
  <si>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</si>
  <si>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</si>
  <si>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</si>
  <si>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</si>
  <si>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</si>
  <si>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</si>
  <si>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</si>
  <si>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</si>
  <si>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</si>
  <si>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</si>
  <si>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</si>
  <si>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</si>
  <si>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</si>
  <si>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</si>
  <si>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</si>
  <si>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</si>
  <si>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</si>
  <si>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</si>
  <si>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</si>
  <si>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</si>
  <si>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</si>
  <si>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</si>
  <si>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</si>
  <si>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</si>
  <si>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</si>
  <si>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</si>
  <si>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</si>
  <si>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</si>
  <si>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</si>
  <si>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</si>
  <si>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</si>
  <si>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</si>
  <si>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</si>
  <si>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</si>
  <si>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</si>
  <si>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</si>
  <si>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</si>
  <si>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</si>
  <si>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</si>
  <si>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</si>
  <si>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</si>
  <si>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</si>
  <si>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</si>
  <si>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</si>
  <si>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</si>
  <si>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</si>
  <si>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</si>
  <si>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</si>
  <si>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</si>
  <si>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</si>
  <si>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</si>
  <si>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</si>
  <si>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</si>
  <si>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</si>
  <si>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</si>
  <si>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</si>
  <si>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</si>
  <si>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</si>
  <si>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</si>
  <si>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</si>
  <si>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</si>
  <si>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</si>
  <si>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</si>
  <si>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</si>
  <si>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</si>
  <si>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</si>
  <si>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</si>
  <si>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</si>
  <si>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</si>
  <si>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</si>
  <si>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</si>
  <si>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</si>
  <si>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</si>
  <si>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</si>
  <si>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</si>
  <si>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</si>
  <si>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</si>
  <si>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</si>
  <si>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</si>
  <si>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</si>
  <si>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</si>
  <si>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</si>
  <si>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</si>
  <si>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</si>
  <si>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</si>
  <si>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</si>
  <si>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</si>
  <si>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</si>
  <si>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</si>
  <si>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</si>
  <si>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</si>
  <si>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</si>
  <si>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</si>
  <si>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</si>
  <si>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</si>
  <si>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</si>
  <si>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</si>
  <si>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</si>
  <si>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</si>
  <si>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</si>
  <si>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</si>
  <si>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</si>
  <si>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</si>
  <si>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</si>
  <si>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</si>
  <si>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</si>
  <si>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</si>
  <si>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</si>
  <si>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</si>
  <si>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</si>
  <si>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</si>
  <si>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</si>
  <si>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</si>
  <si>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</si>
  <si>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</si>
  <si>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</si>
  <si>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</si>
  <si>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</si>
  <si>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</si>
  <si>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</si>
  <si>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</si>
  <si>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</si>
  <si>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</si>
  <si>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</si>
  <si>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</si>
  <si>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</si>
  <si>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</si>
  <si>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</si>
  <si>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</si>
  <si>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</si>
  <si>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</si>
  <si>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</si>
  <si>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</si>
  <si>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</si>
  <si>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</si>
  <si>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</si>
  <si>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</si>
  <si>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</si>
  <si>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</si>
  <si>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</si>
  <si>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</si>
  <si>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</si>
  <si>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</si>
  <si>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</si>
  <si>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</si>
  <si>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</si>
  <si>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</si>
  <si>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</si>
  <si>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</si>
  <si>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</si>
  <si>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</si>
  <si>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</si>
  <si>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</si>
  <si>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</si>
  <si>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</si>
  <si>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</si>
  <si>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</si>
  <si>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</si>
  <si>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</si>
  <si>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</si>
  <si>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</si>
  <si>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</si>
  <si>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</si>
  <si>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</si>
  <si>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</si>
  <si>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</si>
  <si>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</si>
  <si>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</si>
  <si>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</si>
  <si>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</si>
  <si>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</si>
  <si>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</si>
  <si>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</si>
  <si>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</si>
  <si>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</si>
  <si>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</si>
  <si>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</si>
  <si>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</si>
  <si>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</si>
  <si>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</si>
  <si>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</si>
  <si>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</si>
  <si>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</si>
  <si>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</si>
  <si>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</si>
  <si>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</si>
  <si>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</si>
  <si>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</si>
  <si>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</si>
  <si>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</si>
  <si>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</si>
  <si>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</si>
  <si>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</si>
  <si>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</si>
  <si>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</si>
  <si>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</si>
  <si>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</si>
  <si>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</si>
  <si>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</si>
  <si>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</si>
  <si>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</si>
  <si>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</si>
  <si>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</si>
  <si>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</si>
  <si>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</si>
  <si>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</si>
  <si>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</si>
  <si>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</si>
  <si>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</si>
  <si>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</si>
  <si>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</si>
  <si>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</si>
  <si>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</si>
  <si>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</si>
  <si>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</si>
  <si>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</si>
  <si>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</si>
  <si>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</si>
  <si>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</si>
  <si>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</si>
  <si>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</si>
  <si>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</si>
  <si>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</si>
  <si>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</si>
  <si>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</si>
  <si>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</si>
  <si>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</si>
  <si>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</si>
  <si>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</si>
  <si>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</si>
  <si>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</si>
  <si>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</si>
  <si>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</si>
  <si>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</si>
  <si>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</si>
  <si>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</si>
  <si>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</si>
  <si>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</si>
  <si>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</si>
  <si>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</si>
  <si>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</si>
  <si>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</si>
  <si>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</si>
  <si>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</si>
  <si>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</si>
  <si>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</si>
  <si>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</si>
  <si>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</si>
  <si>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</si>
  <si>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</si>
  <si>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</si>
  <si>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</si>
  <si>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</si>
  <si>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</si>
  <si>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</si>
  <si>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</si>
  <si>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</si>
  <si>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</si>
  <si>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</si>
  <si>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</si>
  <si>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</si>
  <si>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</si>
  <si>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</si>
  <si>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</si>
  <si>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</si>
  <si>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</si>
  <si>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</si>
  <si>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</si>
  <si>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</si>
  <si>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</si>
  <si>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</si>
  <si>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</si>
  <si>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</si>
  <si>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</si>
  <si>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</si>
  <si>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</si>
  <si>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</si>
  <si>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</si>
  <si>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</si>
  <si>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</si>
  <si>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</si>
  <si>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</si>
  <si>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</si>
  <si>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</si>
  <si>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</si>
  <si>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</si>
  <si>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</si>
  <si>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</si>
  <si>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</si>
  <si>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</si>
  <si>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</si>
  <si>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</si>
  <si>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</si>
  <si>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</si>
  <si>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</si>
  <si>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</si>
  <si>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</si>
  <si>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</si>
  <si>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</si>
  <si>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</si>
  <si>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</si>
  <si>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</si>
  <si>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</si>
  <si>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</si>
  <si>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</si>
  <si>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</si>
  <si>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</si>
  <si>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</si>
  <si>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</si>
  <si>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</si>
  <si>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</si>
  <si>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</si>
  <si>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</si>
  <si>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</si>
  <si>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</si>
  <si>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</si>
  <si>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</si>
  <si>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</si>
  <si>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</si>
  <si>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</si>
  <si>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</si>
  <si>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</si>
  <si>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</si>
  <si>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</si>
  <si>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</si>
  <si>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</si>
  <si>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</si>
  <si>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</si>
  <si>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</si>
  <si>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</si>
  <si>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</si>
  <si>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</si>
  <si>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</si>
  <si>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</si>
  <si>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</si>
  <si>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</si>
  <si>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</si>
  <si>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</si>
  <si>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</si>
  <si>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</si>
  <si>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</si>
  <si>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</si>
  <si>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</si>
  <si>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</si>
  <si>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</si>
  <si>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</si>
  <si>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</si>
  <si>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</si>
  <si>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</si>
  <si>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</si>
  <si>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</si>
  <si>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</si>
  <si>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</si>
  <si>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</si>
  <si>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</si>
  <si>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</si>
  <si>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</si>
  <si>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</si>
  <si>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</si>
  <si>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</si>
  <si>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</si>
  <si>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</si>
  <si>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</si>
  <si>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</si>
  <si>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</si>
  <si>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</si>
  <si>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</si>
  <si>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</si>
  <si>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</si>
  <si>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</si>
  <si>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</si>
  <si>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</si>
  <si>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</si>
  <si>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</si>
  <si>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</si>
  <si>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</si>
  <si>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</si>
  <si>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</si>
  <si>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</si>
  <si>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</si>
  <si>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</si>
  <si>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</si>
  <si>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</si>
  <si>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</si>
  <si>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</si>
  <si>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</si>
  <si>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</si>
  <si>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</si>
  <si>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</si>
  <si>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</si>
  <si>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</si>
  <si>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</si>
  <si>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</si>
  <si>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</si>
  <si>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</si>
  <si>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</si>
  <si>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</si>
  <si>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</si>
  <si>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</si>
  <si>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</si>
  <si>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</si>
  <si>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</si>
  <si>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</si>
  <si>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</si>
  <si>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</si>
  <si>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</si>
  <si>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</si>
  <si>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</si>
  <si>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</si>
  <si>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</si>
  <si>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</si>
  <si>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</si>
  <si>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</si>
  <si>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</si>
  <si>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</si>
  <si>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</si>
  <si>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</si>
  <si>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</si>
  <si>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</si>
  <si>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</si>
  <si>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</si>
  <si>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</si>
  <si>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</si>
  <si>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</si>
  <si>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</si>
  <si>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</si>
  <si>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</si>
  <si>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</si>
  <si>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</si>
  <si>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</si>
  <si>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</si>
  <si>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</si>
  <si>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</si>
  <si>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</si>
  <si>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</si>
  <si>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</si>
  <si>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</si>
  <si>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</si>
  <si>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</si>
  <si>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</si>
  <si>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</si>
  <si>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</si>
  <si>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</si>
  <si>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</si>
  <si>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</si>
  <si>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</si>
  <si>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</si>
  <si>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</si>
  <si>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</si>
  <si>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</si>
  <si>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</si>
  <si>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</si>
  <si>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</si>
  <si>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</si>
  <si>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</si>
  <si>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</si>
  <si>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</si>
  <si>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</si>
  <si>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</si>
  <si>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</si>
  <si>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</si>
  <si>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</si>
  <si>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</si>
  <si>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</si>
  <si>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</si>
  <si>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</si>
  <si>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</si>
  <si>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</si>
  <si>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</si>
  <si>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</si>
  <si>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</si>
  <si>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</si>
  <si>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</si>
  <si>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</si>
  <si>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</si>
  <si>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</si>
  <si>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</si>
  <si>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</si>
  <si>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</si>
  <si>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</si>
  <si>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</si>
  <si>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</si>
  <si>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</si>
  <si>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</si>
  <si>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</si>
  <si>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</si>
  <si>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</si>
  <si>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</si>
  <si>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</si>
  <si>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</si>
  <si>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</si>
  <si>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</si>
  <si>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</si>
  <si>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</si>
  <si>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</si>
  <si>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</si>
  <si>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</si>
  <si>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</si>
  <si>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</si>
  <si>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</si>
  <si>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</si>
  <si>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</si>
  <si>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</si>
  <si>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</si>
  <si>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</si>
  <si>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</si>
  <si>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</si>
  <si>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</si>
  <si>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</si>
  <si>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</si>
  <si>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</si>
  <si>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</si>
  <si>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</si>
  <si>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</si>
  <si>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</si>
  <si>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</si>
  <si>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</si>
  <si>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</si>
  <si>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</si>
  <si>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</si>
  <si>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</si>
  <si>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</si>
  <si>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</si>
  <si>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</si>
  <si>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</si>
  <si>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</si>
  <si>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</si>
  <si>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</si>
  <si>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</si>
  <si>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</si>
  <si>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</si>
  <si>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</si>
  <si>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</si>
  <si>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</si>
  <si>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</si>
  <si>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</si>
  <si>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</si>
  <si>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</si>
  <si>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</si>
  <si>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</si>
  <si>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</si>
  <si>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</si>
  <si>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</si>
  <si>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</si>
  <si>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</si>
  <si>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</si>
  <si>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</si>
  <si>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</si>
  <si>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</si>
  <si>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</si>
  <si>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</si>
  <si>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</si>
  <si>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</si>
  <si>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</si>
  <si>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</si>
  <si>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</si>
  <si>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</si>
  <si>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</si>
  <si>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</si>
  <si>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</si>
  <si>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</si>
  <si>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</si>
  <si>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</si>
  <si>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</si>
  <si>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</si>
  <si>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</si>
  <si>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</si>
  <si>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</si>
  <si>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</si>
  <si>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</si>
  <si>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</si>
  <si>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</si>
  <si>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</si>
  <si>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</si>
  <si>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</si>
  <si>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</si>
  <si>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</si>
  <si>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</si>
  <si>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</si>
  <si>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</si>
  <si>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</si>
  <si>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</si>
  <si>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</si>
  <si>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</si>
  <si>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</si>
  <si>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</si>
  <si>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</si>
  <si>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</si>
  <si>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</si>
  <si>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</si>
  <si>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</si>
  <si>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</si>
  <si>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</si>
  <si>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</si>
  <si>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</si>
  <si>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</si>
  <si>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</si>
  <si>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</si>
  <si>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</si>
  <si>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</si>
  <si>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</si>
  <si>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</si>
  <si>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</si>
  <si>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</si>
  <si>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</si>
  <si>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</si>
  <si>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</si>
  <si>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</si>
  <si>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</si>
  <si>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</si>
  <si>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</si>
  <si>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</si>
  <si>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</si>
  <si>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</si>
  <si>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</si>
  <si>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</si>
  <si>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</si>
  <si>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</si>
  <si>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</si>
  <si>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</si>
  <si>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</si>
  <si>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</si>
  <si>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</si>
  <si>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</si>
  <si>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</si>
  <si>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</si>
  <si>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</si>
  <si>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</si>
  <si>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</si>
  <si>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</si>
  <si>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</si>
  <si>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</si>
  <si>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</si>
  <si>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</si>
  <si>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</si>
  <si>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</si>
  <si>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</si>
  <si>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</si>
  <si>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</si>
  <si>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</si>
  <si>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</si>
  <si>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</si>
  <si>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</si>
  <si>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</si>
  <si>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</si>
  <si>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</si>
  <si>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</si>
  <si>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</si>
  <si>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</si>
  <si>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</si>
  <si>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</si>
  <si>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</si>
  <si>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</si>
  <si>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</si>
  <si>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</si>
  <si>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</si>
  <si>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</si>
  <si>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</si>
  <si>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</si>
  <si>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</si>
  <si>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</si>
  <si>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</si>
  <si>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</si>
  <si>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</si>
  <si>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</si>
  <si>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</si>
  <si>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</si>
  <si>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</si>
  <si>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</si>
  <si>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</si>
  <si>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</si>
  <si>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</si>
  <si>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</si>
  <si>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</si>
  <si>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</si>
  <si>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</si>
  <si>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</si>
  <si>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</si>
  <si>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</si>
  <si>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</si>
  <si>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</si>
  <si>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</si>
  <si>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</si>
  <si>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</si>
  <si>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</si>
  <si>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</si>
  <si>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</si>
  <si>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</si>
  <si>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</si>
  <si>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</si>
  <si>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</si>
  <si>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</si>
  <si>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</si>
  <si>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</si>
  <si>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</si>
  <si>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</si>
  <si>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</si>
  <si>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</si>
  <si>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</si>
  <si>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</si>
  <si>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</si>
  <si>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</si>
  <si>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</si>
  <si>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</si>
  <si>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</si>
  <si>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</si>
  <si>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</si>
  <si>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</si>
  <si>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</si>
  <si>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</si>
  <si>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</si>
  <si>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</si>
  <si>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</si>
  <si>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</si>
  <si>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</si>
  <si>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</si>
  <si>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</si>
  <si>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</si>
  <si>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</si>
  <si>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</si>
  <si>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</si>
  <si>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</si>
  <si>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</si>
  <si>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</si>
  <si>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</si>
  <si>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</si>
  <si>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</si>
  <si>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</si>
  <si>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</si>
  <si>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</si>
  <si>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</si>
  <si>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</si>
  <si>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</si>
  <si>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</si>
  <si>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</si>
  <si>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</si>
  <si>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</si>
  <si>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</si>
  <si>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</si>
  <si>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</si>
  <si>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</si>
  <si>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</si>
  <si>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</si>
  <si>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</si>
  <si>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</si>
  <si>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</si>
  <si>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</si>
  <si>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</si>
  <si>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</si>
  <si>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</si>
  <si>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</si>
  <si>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</si>
  <si>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</si>
  <si>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</si>
  <si>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</si>
  <si>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</si>
  <si>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</si>
  <si>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</si>
  <si>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</si>
  <si>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</si>
  <si>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</si>
  <si>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</si>
  <si>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</si>
  <si>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</si>
  <si>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</si>
  <si>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</si>
  <si>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</si>
  <si>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</si>
  <si>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</si>
  <si>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</si>
  <si>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</si>
  <si>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</si>
  <si>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</si>
  <si>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</si>
  <si>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</si>
  <si>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</si>
  <si>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</si>
  <si>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</si>
  <si>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</si>
  <si>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</si>
  <si>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</si>
  <si>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</si>
  <si>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</si>
  <si>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</si>
  <si>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</si>
  <si>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</si>
  <si>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</si>
  <si>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</si>
  <si>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</si>
  <si>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</si>
  <si>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</si>
  <si>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</si>
  <si>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</si>
  <si>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</si>
  <si>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</si>
  <si>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</si>
  <si>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</si>
  <si>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</si>
  <si>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</si>
  <si>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</si>
  <si>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</si>
  <si>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</si>
  <si>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</si>
  <si>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</si>
  <si>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</si>
  <si>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</si>
  <si>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</si>
  <si>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</si>
  <si>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</si>
  <si>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</si>
  <si>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</si>
  <si>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</si>
  <si>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</si>
  <si>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</si>
  <si>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</si>
  <si>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</si>
  <si>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</si>
  <si>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</si>
  <si>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</si>
  <si>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</si>
  <si>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</si>
  <si>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</si>
  <si>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</si>
  <si>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</si>
  <si>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</si>
  <si>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</si>
  <si>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</si>
  <si>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</si>
  <si>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</si>
  <si>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</si>
  <si>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</si>
  <si>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</si>
  <si>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</si>
  <si>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</si>
  <si>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</si>
  <si>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</si>
  <si>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</si>
  <si>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</si>
  <si>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</si>
  <si>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</si>
  <si>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</si>
  <si>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</si>
  <si>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</si>
  <si>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</si>
  <si>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</si>
  <si>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</si>
  <si>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</si>
  <si>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</si>
  <si>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</si>
  <si>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</si>
  <si>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</si>
  <si>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</si>
  <si>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</si>
  <si>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</si>
  <si>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</si>
  <si>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</si>
  <si>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</si>
  <si>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</si>
  <si>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</si>
  <si>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</si>
  <si>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</si>
  <si>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</si>
  <si>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</si>
  <si>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</si>
  <si>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</si>
  <si>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</si>
  <si>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</si>
  <si>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</si>
  <si>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</si>
  <si>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</si>
  <si>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</si>
  <si>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</si>
  <si>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</si>
  <si>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</si>
  <si>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</si>
  <si>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</si>
  <si>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</si>
  <si>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</si>
  <si>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</si>
  <si>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</si>
  <si>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</si>
  <si>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</si>
  <si>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</si>
  <si>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</si>
  <si>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</si>
  <si>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</si>
  <si>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</si>
  <si>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</si>
  <si>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</si>
  <si>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</si>
  <si>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</si>
  <si>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</si>
  <si>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</si>
  <si>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</si>
  <si>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</si>
  <si>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</si>
  <si>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</si>
  <si>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</si>
  <si>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</si>
  <si>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</si>
  <si>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</si>
  <si>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</si>
  <si>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</si>
  <si>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</si>
  <si>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</si>
  <si>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</si>
  <si>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</si>
  <si>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</si>
  <si>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</si>
  <si>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</si>
  <si>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</si>
  <si>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</si>
  <si>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</si>
  <si>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</si>
  <si>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</si>
  <si>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</si>
  <si>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</si>
  <si>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</si>
  <si>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</si>
  <si>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</si>
  <si>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</si>
  <si>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</si>
  <si>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</si>
  <si>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</si>
  <si>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</si>
  <si>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</si>
  <si>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</si>
  <si>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</si>
  <si>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</si>
  <si>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</si>
  <si>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</si>
  <si>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</si>
  <si>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</si>
  <si>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</si>
  <si>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</si>
  <si>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</si>
  <si>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</si>
  <si>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</si>
  <si>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</si>
  <si>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</si>
  <si>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</si>
  <si>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</si>
  <si>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</si>
  <si>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</si>
  <si>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</si>
  <si>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</si>
  <si>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</si>
  <si>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</si>
  <si>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</si>
  <si>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</si>
  <si>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</si>
  <si>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</si>
  <si>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</si>
  <si>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</si>
  <si>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</si>
  <si>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</si>
  <si>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</si>
  <si>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</si>
  <si>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</si>
  <si>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</si>
  <si>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</si>
  <si>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</si>
  <si>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</si>
  <si>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</si>
  <si>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</si>
  <si>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</si>
  <si>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</si>
  <si>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</si>
  <si>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</si>
  <si>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</si>
  <si>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</si>
  <si>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</si>
  <si>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</si>
  <si>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</si>
  <si>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</si>
  <si>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</si>
  <si>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</si>
  <si>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</si>
  <si>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</si>
  <si>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</si>
  <si>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</si>
  <si>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</si>
  <si>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</si>
  <si>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</si>
  <si>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</si>
  <si>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</si>
  <si>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</si>
  <si>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</si>
  <si>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</si>
  <si>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</si>
  <si>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</si>
  <si>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</si>
  <si>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</si>
  <si>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</si>
  <si>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</si>
  <si>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</si>
  <si>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</si>
  <si>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</si>
  <si>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</si>
  <si>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</si>
  <si>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</si>
  <si>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</si>
  <si>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</si>
  <si>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</si>
  <si>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</si>
  <si>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</si>
  <si>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</si>
  <si>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</si>
  <si>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</si>
  <si>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</si>
  <si>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</si>
  <si>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</si>
  <si>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</si>
  <si>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</si>
  <si>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</si>
  <si>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</si>
  <si>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</si>
  <si>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</si>
  <si>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</si>
  <si>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</si>
  <si>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</si>
  <si>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</si>
  <si>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</si>
  <si>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</si>
  <si>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</si>
  <si>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</si>
  <si>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</si>
  <si>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</si>
  <si>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</si>
  <si>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</si>
  <si>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</si>
  <si>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</si>
  <si>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</si>
  <si>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</si>
  <si>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</si>
  <si>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</si>
  <si>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</si>
  <si>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</si>
  <si>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</si>
  <si>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</si>
  <si>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</si>
  <si>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</si>
  <si>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</si>
  <si>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</si>
  <si>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</si>
  <si>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</si>
  <si>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</si>
  <si>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</si>
  <si>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</si>
  <si>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</si>
  <si>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</si>
  <si>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</si>
  <si>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</si>
  <si>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</si>
  <si>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</si>
  <si>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</si>
  <si>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</si>
  <si>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</si>
  <si>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</si>
  <si>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</si>
  <si>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</si>
  <si>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</si>
  <si>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</si>
  <si>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</si>
  <si>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</si>
  <si>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</si>
  <si>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</si>
  <si>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</si>
  <si>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</si>
  <si>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</si>
  <si>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</si>
  <si>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</si>
  <si>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</si>
  <si>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</si>
  <si>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</si>
  <si>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</si>
  <si>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</si>
  <si>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</si>
  <si>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</si>
  <si>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</si>
  <si>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</si>
  <si>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</si>
  <si>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</si>
  <si>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</si>
  <si>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</si>
  <si>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</si>
  <si>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</si>
  <si>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</si>
  <si>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</si>
  <si>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</si>
  <si>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</si>
  <si>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</si>
  <si>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</si>
  <si>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</si>
  <si>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</si>
  <si>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</si>
  <si>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</si>
  <si>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</si>
  <si>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</si>
  <si>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</si>
  <si>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</si>
  <si>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</si>
  <si>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</si>
  <si>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</si>
  <si>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</si>
  <si>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</si>
  <si>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</si>
  <si>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</si>
  <si>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</si>
  <si>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</si>
  <si>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</si>
  <si>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</si>
  <si>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</si>
  <si>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</si>
  <si>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</si>
  <si>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</si>
  <si>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</si>
  <si>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</si>
  <si>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</si>
  <si>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</si>
  <si>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</si>
  <si>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</si>
  <si>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</si>
  <si>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</si>
  <si>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</si>
  <si>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</si>
  <si>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</si>
  <si>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</si>
  <si>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</si>
  <si>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</si>
  <si>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</si>
  <si>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</si>
  <si>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</si>
  <si>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</si>
  <si>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</si>
  <si>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</si>
  <si>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</si>
  <si>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</si>
  <si>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</si>
  <si>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</si>
  <si>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</si>
  <si>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</si>
  <si>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</si>
  <si>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</si>
  <si>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</si>
  <si>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</si>
  <si>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</si>
  <si>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</si>
  <si>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</si>
  <si>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</si>
  <si>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</si>
  <si>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</si>
  <si>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</si>
  <si>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</si>
  <si>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</si>
  <si>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</si>
  <si>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</si>
  <si>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</si>
  <si>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</si>
  <si>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</si>
  <si>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</si>
  <si>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</si>
  <si>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</si>
  <si>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</si>
  <si>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</si>
  <si>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</si>
  <si>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</si>
  <si>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</si>
  <si>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</si>
  <si>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</si>
  <si>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</si>
  <si>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</si>
  <si>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</si>
  <si>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</si>
  <si>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</si>
  <si>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</si>
  <si>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</si>
  <si>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</si>
  <si>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</si>
  <si>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</si>
  <si>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</si>
  <si>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</si>
  <si>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</si>
  <si>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</si>
  <si>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</si>
  <si>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</si>
  <si>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</si>
  <si>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</si>
  <si>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</si>
  <si>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</si>
  <si>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</si>
  <si>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</si>
  <si>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</si>
  <si>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</si>
  <si>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</si>
  <si>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</si>
  <si>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</si>
  <si>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</si>
  <si>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</si>
  <si>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</si>
  <si>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</si>
  <si>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</si>
  <si>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</si>
  <si>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</si>
  <si>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</si>
  <si>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</si>
  <si>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</si>
  <si>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</si>
  <si>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</si>
  <si>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</si>
  <si>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</si>
  <si>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</si>
  <si>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</si>
  <si>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</si>
  <si>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</si>
  <si>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</si>
  <si>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</si>
  <si>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</si>
  <si>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</si>
  <si>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</si>
  <si>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</si>
  <si>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</si>
  <si>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</si>
  <si>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</si>
  <si>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</si>
  <si>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</si>
  <si>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</si>
  <si>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</si>
  <si>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</si>
  <si>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</si>
  <si>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</si>
  <si>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</si>
  <si>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</si>
  <si>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</si>
  <si>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</si>
  <si>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</si>
  <si>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</si>
  <si>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</si>
  <si>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</si>
  <si>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</si>
  <si>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</si>
  <si>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</si>
  <si>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</si>
  <si>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</si>
  <si>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</si>
  <si>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</si>
  <si>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</si>
  <si>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</si>
  <si>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</si>
  <si>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</si>
  <si>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</si>
  <si>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</si>
  <si>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</si>
  <si>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</si>
  <si>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</si>
  <si>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</si>
  <si>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</si>
  <si>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</si>
  <si>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</si>
  <si>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</si>
  <si>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</si>
  <si>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</si>
  <si>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</si>
  <si>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</si>
  <si>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</si>
  <si>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</si>
  <si>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</si>
  <si>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</si>
  <si>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</si>
  <si>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</si>
  <si>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</si>
  <si>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</si>
  <si>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</si>
  <si>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</si>
  <si>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</si>
  <si>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</si>
  <si>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</si>
  <si>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</si>
  <si>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</si>
  <si>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</si>
  <si>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</si>
  <si>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</si>
  <si>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</si>
  <si>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</si>
  <si>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</si>
  <si>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</si>
  <si>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</si>
  <si>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</si>
  <si>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</si>
  <si>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</si>
  <si>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</si>
  <si>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</si>
  <si>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</si>
  <si>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</si>
  <si>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</si>
  <si>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</si>
  <si>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</si>
  <si>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</si>
  <si>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</si>
  <si>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</si>
  <si>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</si>
  <si>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</si>
  <si>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</si>
  <si>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</si>
  <si>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</si>
  <si>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</si>
  <si>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</si>
  <si>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</si>
  <si>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</si>
  <si>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</si>
  <si>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</si>
  <si>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</si>
  <si>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</si>
  <si>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</si>
  <si>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</si>
  <si>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</si>
  <si>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</si>
  <si>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</si>
  <si>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</si>
  <si>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</si>
  <si>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</si>
  <si>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</si>
  <si>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</si>
  <si>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</si>
  <si>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</si>
  <si>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</si>
  <si>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</si>
  <si>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</si>
  <si>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</si>
  <si>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</si>
  <si>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</si>
  <si>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</si>
  <si>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</si>
  <si>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</si>
  <si>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</si>
  <si>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</si>
  <si>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</si>
  <si>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</si>
  <si>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</si>
  <si>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</si>
  <si>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</si>
  <si>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</si>
  <si>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</si>
  <si>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</si>
  <si>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</si>
  <si>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</si>
  <si>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</si>
  <si>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</si>
  <si>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</si>
  <si>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</si>
  <si>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</si>
  <si>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</si>
  <si>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</si>
  <si>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</si>
  <si>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</si>
  <si>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</si>
  <si>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</si>
  <si>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</si>
  <si>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</si>
  <si>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</si>
  <si>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</si>
  <si>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</si>
  <si>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</si>
  <si>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</si>
  <si>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</si>
  <si>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</si>
  <si>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</si>
  <si>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</si>
  <si>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</si>
  <si>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</si>
  <si>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</si>
  <si>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</si>
  <si>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</si>
  <si>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</si>
  <si>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</si>
  <si>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</si>
  <si>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</si>
  <si>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</si>
  <si>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</si>
  <si>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</si>
  <si>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</si>
  <si>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</si>
  <si>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</si>
  <si>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</si>
  <si>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</si>
  <si>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</si>
  <si>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</si>
  <si>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</si>
  <si>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</si>
  <si>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</si>
  <si>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</si>
  <si>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</si>
  <si>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</si>
  <si>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</si>
  <si>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</si>
  <si>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</si>
  <si>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</si>
  <si>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</si>
  <si>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</si>
  <si>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</si>
  <si>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</si>
  <si>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</si>
  <si>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</si>
  <si>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</si>
  <si>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</si>
  <si>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</si>
  <si>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</si>
  <si>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</si>
  <si>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</si>
  <si>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</si>
  <si>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</si>
  <si>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</si>
  <si>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</si>
  <si>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</si>
  <si>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</si>
  <si>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</si>
  <si>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</si>
  <si>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</si>
  <si>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</si>
  <si>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</si>
  <si>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</si>
  <si>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</si>
  <si>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</si>
  <si>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</si>
  <si>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</si>
  <si>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</si>
  <si>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</si>
  <si>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</si>
  <si>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</si>
  <si>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</si>
  <si>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</si>
  <si>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</si>
  <si>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</si>
  <si>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</si>
  <si>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</si>
  <si>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</si>
  <si>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</si>
  <si>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</si>
  <si>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</si>
  <si>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</si>
  <si>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</si>
  <si>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</si>
  <si>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</si>
  <si>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</si>
  <si>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</si>
  <si>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</si>
  <si>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</si>
  <si>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</si>
  <si>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</si>
  <si>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</si>
  <si>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</si>
  <si>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</si>
  <si>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</si>
  <si>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</si>
  <si>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</si>
  <si>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</si>
  <si>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</si>
  <si>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</si>
  <si>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</si>
  <si>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</si>
  <si>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</si>
  <si>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</si>
  <si>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</si>
  <si>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</si>
  <si>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</si>
  <si>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</si>
  <si>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</si>
  <si>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</si>
  <si>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</si>
  <si>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</si>
  <si>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</si>
  <si>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</si>
  <si>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</si>
  <si>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</si>
  <si>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</si>
  <si>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</si>
  <si>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</si>
  <si>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</si>
  <si>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</si>
  <si>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</si>
  <si>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</si>
  <si>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</si>
  <si>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</si>
  <si>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</si>
  <si>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</si>
  <si>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</si>
  <si>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</si>
  <si>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</si>
  <si>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</si>
  <si>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</si>
  <si>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</si>
  <si>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</si>
  <si>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</si>
  <si>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</si>
  <si>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</si>
  <si>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</si>
  <si>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</si>
  <si>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</si>
  <si>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</si>
  <si>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</si>
  <si>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</si>
  <si>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</si>
  <si>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</si>
  <si>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</si>
  <si>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</si>
  <si>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</si>
  <si>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</si>
  <si>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</si>
  <si>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</si>
  <si>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</si>
  <si>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</si>
  <si>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</si>
  <si>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</si>
  <si>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</si>
  <si>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</si>
  <si>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</si>
  <si>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</si>
  <si>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</si>
  <si>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</si>
  <si>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</si>
  <si>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</si>
  <si>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</si>
  <si>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</si>
  <si>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</si>
  <si>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</si>
  <si>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</si>
  <si>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</si>
  <si>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</si>
  <si>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</si>
  <si>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</si>
  <si>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</si>
  <si>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</si>
  <si>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</si>
  <si>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</si>
  <si>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</si>
  <si>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</si>
  <si>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</si>
  <si>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</si>
  <si>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</si>
  <si>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</si>
  <si>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</si>
  <si>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</si>
  <si>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</si>
  <si>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</si>
  <si>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</si>
  <si>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</si>
  <si>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</si>
  <si>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</si>
  <si>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</si>
  <si>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</si>
  <si>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</si>
  <si>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</si>
  <si>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</si>
  <si>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</si>
  <si>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</si>
  <si>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</si>
  <si>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</si>
  <si>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</si>
  <si>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</si>
  <si>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</si>
  <si>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</si>
  <si>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</si>
  <si>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</si>
  <si>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</si>
  <si>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</si>
  <si>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</si>
  <si>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</si>
  <si>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</si>
  <si>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</si>
  <si>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</si>
  <si>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</si>
  <si>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</si>
  <si>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</si>
  <si>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</si>
  <si>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</si>
  <si>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</si>
  <si>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</si>
  <si>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</si>
  <si>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</si>
  <si>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</si>
  <si>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</si>
  <si>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</si>
  <si>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</si>
  <si>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</si>
  <si>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</si>
  <si>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</si>
  <si>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</si>
  <si>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</si>
  <si>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</si>
  <si>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</si>
  <si>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</si>
  <si>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</si>
  <si>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</si>
  <si>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</si>
  <si>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</si>
  <si>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</si>
  <si>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</si>
  <si>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</si>
  <si>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</si>
  <si>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</si>
  <si>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</si>
  <si>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</si>
  <si>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</si>
  <si>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</si>
  <si>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</si>
  <si>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</si>
  <si>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</si>
  <si>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</si>
  <si>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</si>
  <si>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</si>
  <si>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</si>
  <si>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</si>
  <si>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</si>
  <si>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</si>
  <si>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</si>
  <si>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</si>
  <si>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</si>
  <si>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</si>
  <si>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</si>
  <si>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</si>
  <si>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</si>
  <si>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</si>
  <si>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</si>
  <si>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</si>
  <si>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</si>
  <si>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</si>
  <si>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</si>
  <si>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</si>
  <si>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</si>
  <si>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</si>
  <si>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</si>
  <si>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</si>
  <si>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</si>
  <si>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</si>
  <si>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</si>
  <si>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</si>
  <si>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</si>
  <si>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</si>
  <si>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</si>
  <si>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</si>
  <si>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</si>
  <si>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</si>
  <si>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</si>
  <si>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</si>
  <si>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</si>
  <si>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</si>
  <si>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</si>
  <si>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</si>
  <si>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</si>
  <si>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</si>
  <si>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</si>
  <si>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</si>
  <si>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</si>
  <si>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</si>
  <si>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</si>
  <si>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</si>
  <si>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</si>
  <si>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</si>
  <si>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</si>
  <si>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</si>
  <si>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</si>
  <si>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</si>
  <si>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</si>
  <si>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</si>
  <si>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</si>
  <si>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</si>
  <si>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</si>
  <si>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</si>
  <si>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</si>
  <si>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</si>
  <si>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</si>
  <si>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</si>
  <si>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</si>
  <si>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</si>
  <si>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</si>
  <si>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</si>
  <si>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</si>
  <si>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</si>
  <si>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</si>
  <si>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</si>
  <si>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</si>
  <si>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</si>
  <si>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</si>
  <si>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</si>
  <si>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</si>
  <si>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</si>
  <si>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</si>
  <si>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</si>
  <si>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</si>
  <si>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</si>
  <si>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</si>
  <si>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</si>
  <si>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</si>
  <si>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</si>
  <si>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</si>
  <si>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</si>
  <si>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</si>
  <si>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</si>
  <si>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</si>
  <si>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</si>
  <si>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</si>
  <si>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</si>
  <si>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</si>
  <si>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</si>
  <si>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</si>
  <si>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</si>
  <si>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</si>
  <si>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</si>
  <si>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</si>
  <si>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</si>
  <si>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</si>
  <si>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</si>
  <si>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</si>
  <si>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</si>
  <si>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</si>
  <si>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</si>
  <si>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</si>
  <si>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</si>
  <si>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</si>
  <si>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</si>
  <si>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</si>
  <si>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</si>
  <si>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</si>
  <si>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</si>
  <si>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</si>
  <si>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</si>
  <si>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</si>
  <si>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</si>
  <si>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</si>
  <si>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</si>
  <si>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</si>
  <si>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</si>
  <si>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</si>
  <si>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</si>
  <si>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</si>
  <si>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</si>
  <si>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</si>
  <si>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</si>
  <si>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</si>
  <si>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</si>
  <si>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</si>
  <si>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</si>
  <si>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</si>
  <si>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</si>
  <si>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</si>
  <si>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</si>
  <si>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</si>
  <si>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</si>
  <si>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</si>
  <si>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</si>
  <si>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</si>
  <si>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</si>
  <si>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</si>
  <si>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</si>
  <si>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</si>
  <si>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</si>
  <si>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</si>
  <si>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</si>
  <si>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</si>
  <si>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</si>
  <si>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</si>
  <si>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</si>
  <si>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</si>
  <si>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</si>
  <si>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</si>
  <si>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</si>
  <si>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</si>
  <si>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</si>
  <si>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</si>
  <si>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</si>
  <si>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</si>
  <si>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</si>
  <si>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</si>
  <si>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</si>
  <si>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</si>
  <si>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</si>
  <si>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</si>
  <si>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</si>
  <si>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</si>
  <si>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</si>
  <si>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</si>
  <si>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</si>
  <si>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</si>
  <si>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</si>
  <si>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</si>
  <si>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</si>
  <si>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</si>
  <si>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</si>
  <si>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</si>
  <si>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</si>
  <si>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</si>
  <si>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</si>
  <si>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</si>
  <si>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</si>
  <si>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</si>
  <si>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</si>
  <si>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</si>
  <si>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</si>
  <si>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</si>
  <si>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</si>
  <si>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</si>
  <si>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</si>
  <si>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</si>
  <si>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</si>
  <si>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</si>
  <si>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</si>
  <si>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</si>
  <si>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</si>
  <si>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</si>
  <si>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</si>
  <si>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</si>
  <si>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</si>
  <si>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</si>
  <si>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</si>
  <si>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</si>
  <si>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</si>
  <si>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</si>
  <si>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</si>
  <si>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</si>
  <si>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</si>
  <si>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</si>
  <si>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</si>
  <si>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</si>
  <si>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</si>
  <si>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</si>
  <si>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</si>
  <si>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</si>
  <si>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</si>
  <si>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</si>
  <si>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</si>
  <si>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</si>
  <si>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</si>
  <si>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</si>
  <si>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</si>
  <si>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</si>
  <si>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</si>
  <si>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</si>
  <si>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</si>
  <si>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</si>
  <si>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</si>
  <si>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</si>
  <si>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</si>
  <si>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</si>
  <si>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</si>
  <si>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</si>
  <si>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</si>
  <si>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</si>
  <si>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</si>
  <si>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</si>
  <si>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</si>
  <si>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</si>
  <si>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</si>
  <si>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</si>
  <si>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</si>
  <si>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</si>
  <si>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</si>
  <si>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</si>
  <si>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</si>
  <si>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</si>
  <si>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</si>
  <si>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</si>
  <si>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</si>
  <si>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</si>
  <si>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</si>
  <si>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</si>
  <si>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</si>
  <si>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</si>
  <si>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</si>
  <si>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</si>
  <si>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</si>
  <si>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</si>
  <si>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</si>
  <si>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</si>
  <si>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</si>
  <si>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</si>
  <si>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</si>
  <si>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</si>
  <si>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</si>
  <si>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</si>
  <si>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</si>
  <si>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</si>
  <si>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</si>
  <si>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</si>
  <si>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</si>
  <si>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</si>
  <si>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</si>
  <si>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</si>
  <si>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</si>
  <si>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</si>
  <si>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</si>
  <si>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</si>
  <si>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</si>
  <si>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</si>
  <si>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</si>
  <si>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</si>
  <si>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</si>
  <si>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</si>
  <si>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</si>
  <si>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</si>
  <si>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</si>
  <si>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</si>
  <si>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</si>
  <si>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</si>
  <si>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</si>
  <si>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</si>
  <si>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</si>
  <si>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</si>
  <si>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</si>
  <si>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</si>
  <si>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</si>
  <si>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</si>
  <si>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</si>
  <si>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</si>
  <si>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</si>
  <si>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</si>
  <si>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</si>
  <si>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</si>
  <si>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</si>
  <si>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</si>
  <si>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</si>
  <si>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</si>
  <si>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</si>
  <si>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</si>
  <si>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</si>
  <si>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</si>
  <si>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</si>
  <si>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</si>
  <si>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</si>
  <si>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</si>
  <si>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</si>
  <si>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</si>
  <si>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</si>
  <si>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</si>
  <si>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</si>
  <si>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</si>
  <si>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</si>
  <si>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</si>
  <si>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</si>
  <si>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</si>
  <si>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</si>
  <si>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</si>
  <si>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</si>
  <si>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</si>
  <si>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</si>
  <si>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</si>
  <si>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</si>
  <si>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</si>
  <si>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</si>
  <si>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</si>
  <si>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</si>
  <si>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</si>
  <si>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</si>
  <si>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</si>
  <si>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</si>
  <si>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</si>
  <si>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</si>
  <si>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</si>
  <si>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</si>
  <si>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</si>
  <si>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</si>
  <si>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</si>
  <si>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</si>
  <si>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</si>
  <si>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</si>
  <si>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</si>
  <si>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</si>
  <si>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</si>
  <si>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</si>
  <si>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</si>
  <si>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</si>
  <si>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</si>
  <si>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</si>
  <si>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</si>
  <si>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</si>
  <si>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</si>
  <si>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</si>
  <si>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</si>
  <si>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</si>
  <si>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</si>
  <si>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</si>
  <si>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</si>
  <si>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</si>
  <si>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</si>
  <si>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</si>
  <si>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</si>
  <si>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</si>
  <si>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</si>
  <si>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</si>
  <si>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</si>
  <si>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</si>
  <si>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</si>
  <si>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</si>
  <si>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</si>
  <si>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</si>
  <si>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</si>
  <si>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</si>
  <si>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</si>
  <si>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</si>
  <si>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</si>
  <si>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</si>
  <si>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</si>
  <si>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</si>
  <si>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</si>
  <si>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</si>
  <si>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</si>
  <si>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</si>
  <si>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</si>
  <si>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</si>
  <si>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</si>
  <si>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</si>
  <si>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</si>
  <si>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</si>
  <si>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</si>
  <si>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</si>
  <si>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</si>
  <si>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</si>
  <si>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</si>
  <si>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</si>
  <si>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</si>
  <si>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</si>
  <si>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</si>
  <si>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</si>
  <si>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</si>
  <si>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</si>
  <si>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</si>
  <si>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</si>
  <si>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</si>
  <si>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</si>
  <si>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</si>
  <si>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</si>
  <si>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</si>
  <si>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</si>
  <si>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</si>
  <si>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</si>
  <si>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</si>
  <si>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</si>
  <si>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</si>
  <si>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</si>
  <si>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</si>
  <si>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</si>
  <si>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</si>
  <si>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</si>
  <si>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</si>
  <si>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</si>
  <si>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</si>
  <si>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</si>
  <si>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</si>
  <si>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</si>
  <si>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</si>
  <si>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</si>
  <si>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</si>
  <si>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</si>
  <si>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</si>
  <si>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</si>
  <si>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</si>
  <si>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</si>
  <si>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</si>
  <si>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</si>
  <si>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</si>
  <si>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</si>
  <si>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</si>
  <si>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</si>
  <si>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</si>
  <si>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</si>
  <si>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</si>
  <si>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</si>
  <si>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</si>
  <si>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</si>
  <si>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</si>
  <si>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</si>
  <si>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</si>
  <si>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</si>
  <si>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</si>
  <si>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</si>
  <si>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</si>
  <si>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</si>
  <si>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</si>
  <si>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</si>
  <si>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</si>
  <si>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</si>
  <si>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</si>
  <si>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</si>
  <si>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</si>
  <si>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</si>
  <si>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</si>
  <si>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</si>
  <si>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</si>
  <si>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</si>
  <si>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</si>
  <si>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</si>
  <si>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</si>
  <si>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</si>
  <si>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</si>
  <si>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</si>
  <si>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</si>
  <si>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</si>
  <si>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</si>
  <si>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</si>
  <si>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</si>
  <si>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</si>
  <si>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</si>
  <si>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</si>
  <si>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</si>
  <si>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</si>
  <si>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</si>
  <si>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</si>
  <si>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</si>
  <si>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</si>
  <si>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</si>
  <si>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</si>
  <si>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</si>
  <si>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</si>
  <si>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</si>
  <si>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</si>
  <si>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</si>
  <si>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</si>
  <si>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</si>
  <si>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</si>
  <si>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</si>
  <si>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</si>
  <si>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</si>
  <si>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</si>
  <si>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</si>
  <si>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</si>
  <si>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</si>
  <si>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</si>
  <si>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</si>
  <si>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</si>
  <si>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</si>
  <si>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</si>
  <si>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</si>
  <si>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</si>
  <si>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</si>
  <si>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</si>
  <si>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</si>
  <si>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</si>
  <si>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</si>
  <si>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</si>
  <si>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</si>
  <si>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</si>
  <si>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</si>
  <si>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</si>
  <si>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</si>
  <si>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</si>
  <si>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</si>
  <si>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</si>
  <si>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</si>
  <si>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</si>
  <si>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</si>
  <si>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</si>
  <si>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</si>
  <si>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</si>
  <si>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</si>
  <si>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</si>
  <si>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</si>
  <si>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</si>
  <si>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</si>
  <si>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</si>
  <si>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</si>
  <si>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</si>
  <si>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</si>
  <si>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</si>
  <si>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</si>
  <si>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</si>
  <si>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</si>
  <si>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</si>
  <si>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</si>
  <si>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</si>
  <si>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</si>
  <si>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</si>
  <si>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</si>
  <si>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</si>
  <si>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</si>
  <si>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</si>
  <si>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</si>
  <si>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</si>
  <si>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</si>
  <si>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</si>
  <si>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</si>
  <si>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</si>
  <si>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</si>
  <si>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</si>
  <si>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</si>
  <si>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</si>
  <si>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</si>
  <si>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</si>
  <si>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</si>
  <si>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</si>
  <si>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</si>
  <si>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</si>
  <si>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</si>
  <si>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</si>
  <si>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</si>
  <si>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</si>
  <si>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</si>
  <si>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</si>
  <si>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</si>
  <si>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</si>
  <si>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</si>
  <si>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</si>
  <si>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</si>
  <si>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</si>
  <si>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</si>
  <si>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</si>
  <si>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</si>
  <si>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</si>
  <si>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</si>
  <si>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</si>
  <si>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</si>
  <si>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</si>
  <si>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</si>
  <si>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</si>
  <si>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</si>
  <si>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</si>
  <si>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</si>
  <si>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</si>
  <si>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</si>
  <si>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</si>
  <si>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</si>
  <si>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</si>
  <si>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</si>
  <si>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</si>
  <si>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</si>
  <si>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</si>
  <si>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</si>
  <si>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</si>
  <si>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</si>
  <si>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</si>
  <si>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</si>
  <si>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</si>
  <si>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</si>
  <si>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</si>
  <si>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</si>
  <si>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</si>
  <si>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</si>
  <si>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</si>
  <si>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</si>
  <si>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</si>
  <si>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</si>
  <si>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</si>
  <si>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</si>
  <si>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</si>
  <si>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</si>
  <si>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</si>
  <si>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</si>
  <si>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</si>
  <si>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</si>
  <si>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</si>
  <si>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</si>
  <si>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</si>
  <si>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</si>
  <si>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</si>
  <si>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</si>
  <si>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</si>
  <si>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</si>
  <si>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</si>
  <si>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</si>
  <si>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</si>
  <si>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</si>
  <si>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</si>
  <si>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</si>
  <si>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</si>
  <si>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</si>
  <si>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</si>
  <si>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</si>
  <si>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</si>
  <si>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</si>
  <si>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</si>
  <si>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</si>
  <si>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</si>
  <si>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</si>
  <si>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</si>
  <si>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</si>
  <si>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</si>
  <si>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</si>
  <si>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</si>
  <si>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</si>
  <si>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</si>
  <si>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</si>
  <si>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</si>
  <si>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</si>
  <si>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</si>
  <si>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</si>
  <si>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</si>
  <si>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</si>
  <si>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</si>
  <si>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</si>
  <si>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</si>
  <si>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</si>
  <si>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</si>
  <si>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</si>
  <si>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</si>
  <si>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</si>
  <si>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</si>
  <si>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</si>
  <si>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</si>
  <si>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</si>
  <si>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</si>
  <si>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</si>
  <si>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</si>
  <si>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</si>
  <si>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</si>
  <si>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</si>
  <si>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</si>
  <si>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</si>
  <si>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</si>
  <si>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</si>
  <si>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</si>
  <si>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</si>
  <si>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</si>
  <si>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</si>
  <si>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</si>
  <si>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</si>
  <si>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</si>
  <si>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</si>
  <si>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</si>
  <si>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</si>
  <si>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</si>
  <si>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</si>
  <si>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</si>
  <si>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</si>
  <si>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</si>
  <si>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</si>
  <si>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</si>
  <si>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</si>
  <si>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</si>
  <si>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</si>
  <si>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</si>
  <si>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</si>
  <si>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</si>
  <si>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</si>
  <si>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</si>
  <si>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</si>
  <si>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</si>
  <si>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</si>
  <si>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</si>
  <si>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</si>
  <si>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</si>
  <si>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</si>
  <si>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</si>
  <si>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</si>
  <si>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</si>
  <si>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</si>
  <si>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</si>
  <si>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</si>
  <si>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</si>
  <si>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</si>
  <si>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</si>
  <si>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</si>
  <si>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</si>
  <si>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</si>
  <si>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</si>
  <si>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</si>
  <si>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</si>
  <si>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</si>
  <si>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</si>
  <si>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</si>
  <si>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</si>
  <si>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</si>
  <si>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</si>
  <si>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</si>
  <si>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</si>
  <si>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</si>
  <si>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</si>
  <si>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</si>
  <si>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</si>
  <si>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</si>
  <si>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</si>
  <si>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</si>
  <si>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</si>
  <si>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</si>
  <si>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</si>
  <si>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</si>
  <si>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</si>
  <si>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</si>
  <si>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</si>
  <si>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</si>
  <si>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</si>
  <si>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</si>
  <si>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</si>
  <si>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</si>
  <si>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</si>
  <si>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</si>
  <si>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</si>
  <si>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</si>
  <si>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</si>
  <si>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</si>
  <si>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</si>
  <si>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</si>
  <si>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</si>
  <si>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</si>
  <si>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</si>
  <si>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</si>
  <si>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</si>
  <si>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</si>
  <si>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</si>
  <si>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</si>
  <si>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</si>
  <si>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</si>
  <si>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</si>
  <si>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</si>
  <si>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</si>
  <si>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</si>
  <si>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</si>
  <si>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</si>
  <si>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</si>
  <si>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</si>
  <si>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</si>
  <si>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</si>
  <si>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</si>
  <si>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</si>
  <si>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</si>
  <si>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</si>
  <si>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</si>
  <si>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</si>
  <si>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</si>
  <si>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</si>
  <si>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</si>
  <si>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</si>
  <si>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</si>
  <si>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</si>
  <si>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</si>
  <si>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</si>
  <si>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</si>
  <si>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</si>
  <si>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</si>
  <si>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</si>
  <si>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</si>
  <si>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</si>
  <si>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</si>
  <si>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</si>
  <si>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</si>
  <si>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</si>
  <si>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</si>
  <si>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</si>
  <si>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</si>
  <si>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</si>
  <si>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</si>
  <si>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</si>
  <si>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</si>
  <si>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</si>
  <si>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</si>
  <si>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</si>
  <si>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</si>
  <si>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</si>
  <si>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</si>
  <si>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</si>
  <si>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</si>
  <si>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</si>
  <si>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</si>
  <si>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</si>
  <si>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</si>
  <si>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</si>
  <si>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</si>
  <si>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</si>
  <si>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</si>
  <si>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</si>
  <si>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</si>
  <si>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</si>
  <si>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</si>
  <si>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</si>
  <si>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</si>
  <si>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</si>
  <si>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</si>
  <si>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</si>
  <si>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</si>
  <si>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</si>
  <si>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</si>
  <si>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</si>
  <si>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</si>
  <si>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</si>
  <si>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</si>
  <si>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</si>
  <si>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</si>
  <si>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</si>
  <si>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</si>
  <si>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</si>
  <si>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</si>
  <si>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</si>
  <si>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</si>
  <si>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</si>
  <si>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</si>
  <si>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</si>
  <si>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</si>
  <si>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</si>
  <si>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</si>
  <si>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</si>
  <si>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</si>
  <si>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</si>
  <si>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</si>
  <si>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</si>
  <si>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</si>
  <si>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</si>
  <si>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</si>
  <si>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</si>
  <si>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</si>
  <si>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</si>
  <si>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</si>
  <si>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</si>
  <si>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</si>
  <si>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</si>
  <si>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</si>
  <si>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</si>
  <si>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</si>
  <si>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</si>
  <si>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</si>
  <si>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</si>
  <si>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</si>
  <si>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</si>
  <si>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</si>
  <si>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</si>
  <si>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</si>
  <si>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</si>
  <si>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</si>
  <si>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</si>
  <si>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</si>
  <si>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</si>
  <si>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</si>
  <si>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</si>
  <si>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</si>
  <si>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</si>
  <si>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</si>
  <si>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</si>
  <si>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</si>
  <si>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</si>
  <si>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</si>
  <si>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</si>
  <si>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</si>
  <si>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</si>
  <si>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</si>
  <si>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</si>
  <si>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</si>
  <si>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</si>
  <si>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</si>
  <si>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</si>
  <si>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</si>
  <si>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</si>
  <si>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</si>
  <si>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</si>
  <si>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</si>
  <si>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</si>
  <si>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</si>
  <si>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</si>
  <si>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</si>
  <si>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</si>
  <si>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</si>
  <si>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</si>
  <si>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</si>
  <si>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</si>
  <si>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</si>
  <si>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</si>
  <si>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</si>
  <si>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</si>
  <si>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</si>
  <si>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</si>
  <si>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</si>
  <si>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</si>
  <si>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</si>
  <si>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</si>
  <si>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</si>
  <si>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</si>
  <si>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</si>
  <si>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</si>
  <si>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</si>
  <si>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</si>
  <si>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</si>
  <si>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</si>
  <si>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</si>
  <si>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</si>
  <si>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</si>
  <si>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</si>
  <si>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</si>
  <si>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</si>
  <si>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</si>
  <si>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</si>
  <si>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</si>
  <si>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</si>
  <si>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</si>
  <si>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</si>
  <si>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</si>
  <si>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</si>
  <si>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</si>
  <si>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</si>
  <si>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</si>
  <si>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</si>
  <si>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</si>
  <si>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</si>
  <si>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</si>
  <si>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</si>
  <si>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</si>
  <si>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</si>
  <si>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</si>
  <si>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</si>
  <si>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</si>
  <si>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</si>
  <si>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</si>
  <si>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</si>
  <si>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</si>
  <si>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</si>
  <si>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</si>
  <si>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</si>
  <si>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</si>
  <si>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</si>
  <si>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</si>
  <si>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</si>
  <si>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</si>
  <si>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</si>
  <si>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</si>
  <si>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</si>
  <si>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</si>
  <si>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</si>
  <si>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</si>
  <si>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</si>
  <si>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</si>
  <si>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</si>
  <si>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</si>
  <si>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</si>
  <si>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</si>
  <si>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</si>
  <si>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</si>
  <si>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</si>
  <si>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</si>
  <si>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</si>
  <si>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</si>
  <si>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</si>
  <si>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</si>
  <si>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</si>
  <si>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</si>
  <si>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</si>
  <si>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</si>
  <si>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</si>
  <si>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</si>
  <si>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</si>
  <si>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</si>
  <si>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</si>
  <si>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</si>
  <si>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</si>
  <si>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</si>
  <si>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</si>
  <si>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</si>
  <si>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</si>
  <si>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</si>
  <si>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</si>
  <si>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</si>
  <si>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</si>
  <si>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</si>
  <si>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</si>
  <si>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</si>
  <si>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</si>
  <si>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</si>
  <si>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</si>
  <si>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</si>
  <si>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</si>
  <si>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</si>
  <si>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</si>
  <si>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</si>
  <si>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</si>
  <si>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</si>
  <si>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</si>
  <si>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</si>
  <si>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</si>
  <si>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</si>
  <si>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</si>
  <si>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</si>
  <si>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</si>
  <si>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</si>
  <si>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</si>
  <si>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</si>
  <si>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</si>
  <si>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</si>
  <si>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</si>
  <si>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</si>
  <si>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</si>
  <si>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</si>
  <si>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</si>
  <si>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</si>
  <si>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</si>
  <si>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</si>
  <si>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</si>
  <si>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</si>
  <si>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</si>
  <si>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</si>
  <si>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</si>
  <si>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</si>
  <si>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</si>
  <si>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</si>
  <si>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</si>
  <si>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</si>
  <si>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</si>
  <si>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</si>
  <si>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</si>
  <si>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</si>
  <si>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</si>
  <si>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</si>
  <si>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</si>
  <si>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</si>
  <si>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</si>
  <si>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</si>
  <si>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</si>
  <si>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</si>
  <si>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</si>
  <si>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</si>
  <si>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</si>
  <si>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</si>
  <si>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</si>
  <si>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</si>
  <si>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</si>
  <si>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</si>
  <si>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</si>
  <si>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</si>
  <si>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</si>
  <si>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</si>
  <si>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</si>
  <si>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</si>
  <si>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</si>
  <si>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</si>
  <si>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</si>
  <si>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</si>
  <si>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</si>
  <si>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</si>
  <si>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</si>
  <si>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</si>
  <si>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</si>
  <si>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</si>
  <si>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</si>
  <si>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</si>
  <si>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</si>
  <si>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</si>
  <si>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</si>
  <si>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</si>
  <si>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</si>
  <si>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</si>
  <si>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</si>
  <si>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</si>
  <si>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</si>
  <si>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</si>
  <si>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</si>
  <si>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</si>
  <si>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</si>
  <si>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</si>
  <si>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</si>
  <si>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</si>
  <si>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</si>
  <si>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</si>
  <si>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</si>
  <si>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</si>
  <si>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</si>
  <si>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</si>
  <si>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</si>
  <si>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</si>
  <si>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</si>
  <si>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</si>
  <si>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</si>
  <si>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</si>
  <si>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</si>
  <si>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</si>
  <si>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</si>
  <si>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</si>
  <si>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</si>
  <si>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</si>
  <si>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</si>
  <si>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</si>
  <si>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</si>
  <si>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</si>
  <si>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</si>
  <si>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</si>
  <si>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</si>
  <si>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</si>
  <si>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</si>
  <si>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</si>
  <si>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</si>
  <si>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</si>
  <si>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</si>
  <si>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</si>
  <si>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</si>
  <si>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</si>
  <si>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</si>
  <si>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</si>
  <si>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</si>
  <si>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</si>
  <si>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</si>
  <si>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</si>
  <si>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</si>
  <si>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</si>
  <si>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</si>
  <si>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</si>
  <si>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</si>
  <si>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</si>
  <si>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</si>
  <si>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</si>
  <si>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</si>
  <si>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</si>
  <si>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</si>
  <si>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</si>
  <si>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</si>
  <si>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</si>
  <si>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</si>
  <si>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</si>
  <si>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</si>
  <si>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</si>
  <si>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</si>
  <si>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</si>
  <si>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</si>
  <si>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</si>
  <si>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</si>
  <si>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</si>
  <si>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</si>
  <si>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</si>
  <si>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</si>
  <si>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</si>
  <si>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</si>
  <si>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</si>
  <si>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</si>
  <si>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</si>
  <si>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</si>
  <si>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</si>
  <si>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</si>
  <si>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</si>
  <si>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</si>
  <si>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</si>
  <si>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</si>
  <si>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</si>
  <si>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</si>
  <si>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</si>
  <si>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</si>
  <si>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</si>
  <si>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</si>
  <si>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</si>
  <si>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</si>
  <si>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</si>
  <si>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</si>
  <si>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</si>
  <si>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</si>
  <si>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</si>
  <si>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</si>
  <si>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</si>
  <si>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</si>
  <si>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</si>
  <si>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</si>
  <si>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</si>
  <si>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</si>
  <si>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</si>
  <si>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</si>
  <si>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</si>
  <si>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</si>
  <si>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</si>
  <si>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</si>
  <si>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</si>
  <si>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</si>
  <si>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</si>
  <si>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</si>
  <si>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</si>
  <si>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</si>
  <si>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</si>
  <si>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</si>
  <si>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</si>
  <si>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</si>
  <si>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</si>
  <si>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</si>
  <si>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</si>
  <si>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</si>
  <si>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</si>
  <si>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</si>
  <si>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</si>
  <si>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</si>
  <si>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</si>
  <si>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</si>
  <si>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</si>
  <si>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</si>
  <si>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</si>
  <si>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</si>
  <si>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</si>
  <si>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</si>
  <si>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</si>
  <si>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</si>
  <si>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</si>
  <si>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</si>
  <si>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</si>
  <si>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</si>
  <si>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</si>
  <si>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</si>
  <si>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</si>
  <si>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</si>
  <si>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</si>
  <si>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</si>
  <si>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</si>
  <si>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</si>
  <si>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</si>
  <si>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</si>
  <si>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</si>
  <si>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</si>
  <si>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</si>
  <si>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</si>
  <si>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</si>
  <si>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</si>
  <si>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</si>
  <si>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</si>
  <si>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</si>
  <si>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</si>
  <si>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</si>
  <si>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</si>
  <si>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</si>
  <si>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</si>
  <si>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</si>
  <si>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</si>
  <si>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</si>
  <si>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</si>
  <si>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</si>
  <si>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</si>
  <si>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</si>
  <si>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</si>
  <si>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</si>
  <si>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</si>
  <si>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</si>
  <si>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</si>
  <si>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</si>
  <si>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</si>
  <si>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</si>
  <si>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</si>
  <si>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</si>
  <si>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</si>
  <si>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</si>
  <si>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</si>
  <si>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</si>
  <si>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</si>
  <si>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</si>
  <si>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</si>
  <si>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</si>
  <si>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</si>
  <si>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</si>
  <si>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</si>
  <si>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</si>
  <si>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</si>
  <si>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</si>
  <si>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</si>
  <si>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</si>
  <si>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</si>
  <si>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</si>
  <si>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</si>
  <si>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</si>
  <si>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</si>
  <si>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</si>
  <si>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</si>
  <si>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</si>
  <si>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</si>
  <si>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</si>
  <si>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</si>
  <si>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</si>
  <si>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</si>
  <si>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</si>
  <si>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</si>
  <si>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</si>
  <si>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</si>
  <si>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</si>
  <si>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</si>
  <si>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</si>
  <si>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</si>
  <si>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</si>
  <si>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</si>
  <si>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</si>
  <si>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</si>
  <si>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</si>
  <si>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</si>
  <si>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</si>
  <si>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</si>
  <si>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</si>
  <si>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</si>
  <si>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</si>
  <si>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</si>
  <si>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</si>
  <si>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</si>
  <si>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</si>
  <si>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</si>
  <si>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</si>
  <si>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</si>
  <si>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</si>
  <si>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</si>
  <si>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</si>
  <si>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</si>
  <si>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</si>
  <si>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</si>
  <si>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</si>
  <si>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</si>
  <si>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</si>
  <si>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</si>
  <si>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</si>
  <si>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</si>
  <si>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</si>
  <si>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</si>
  <si>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</si>
  <si>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</si>
  <si>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</si>
  <si>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</si>
  <si>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</si>
  <si>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</si>
  <si>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</si>
  <si>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</si>
  <si>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</si>
  <si>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</si>
  <si>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</si>
  <si>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</si>
  <si>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</si>
  <si>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</si>
  <si>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</si>
  <si>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</si>
  <si>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</si>
  <si>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</si>
  <si>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</si>
  <si>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</si>
  <si>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</si>
  <si>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</si>
  <si>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</si>
  <si>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</si>
  <si>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</si>
  <si>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</si>
  <si>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</si>
  <si>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</si>
  <si>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</si>
  <si>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</si>
  <si>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</si>
  <si>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</si>
  <si>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</si>
  <si>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</si>
  <si>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</si>
  <si>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</si>
  <si>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</si>
  <si>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</si>
  <si>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</si>
  <si>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</si>
  <si>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</si>
  <si>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</si>
  <si>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</si>
  <si>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</si>
  <si>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</si>
  <si>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</si>
  <si>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</si>
  <si>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</si>
  <si>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</si>
  <si>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</si>
  <si>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</si>
  <si>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</si>
  <si>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</si>
  <si>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</si>
  <si>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</si>
  <si>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</si>
  <si>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</si>
  <si>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</si>
  <si>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</si>
  <si>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</si>
  <si>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</si>
  <si>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</si>
  <si>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</si>
  <si>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</si>
  <si>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</si>
  <si>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</si>
  <si>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</si>
  <si>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</si>
  <si>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</si>
  <si>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</si>
  <si>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</si>
  <si>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</si>
  <si>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</si>
  <si>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</si>
  <si>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</si>
  <si>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</si>
  <si>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</si>
  <si>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</si>
  <si>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</si>
  <si>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</si>
  <si>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</si>
  <si>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</si>
  <si>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</si>
  <si>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</si>
  <si>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</si>
  <si>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</si>
  <si>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</si>
  <si>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</si>
  <si>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</si>
  <si>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</si>
  <si>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</si>
  <si>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</si>
  <si>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</si>
  <si>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</si>
  <si>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</si>
  <si>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</si>
  <si>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</si>
  <si>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</si>
  <si>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</si>
  <si>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</si>
  <si>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</si>
  <si>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</si>
  <si>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</si>
  <si>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</si>
  <si>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</si>
  <si>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</si>
  <si>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</si>
  <si>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</si>
  <si>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</si>
  <si>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</si>
  <si>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</si>
  <si>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</si>
  <si>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</si>
  <si>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</si>
  <si>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</si>
  <si>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</si>
  <si>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</si>
  <si>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</si>
  <si>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</si>
  <si>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</si>
  <si>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</si>
  <si>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</si>
  <si>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</si>
  <si>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</si>
  <si>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</si>
  <si>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</si>
  <si>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</si>
  <si>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</si>
  <si>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</si>
  <si>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</si>
  <si>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</si>
  <si>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</si>
  <si>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</si>
  <si>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</si>
  <si>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</si>
  <si>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</si>
  <si>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</si>
  <si>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</si>
  <si>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</si>
  <si>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</si>
  <si>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</si>
  <si>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</si>
  <si>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</si>
  <si>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</si>
  <si>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</si>
  <si>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</si>
  <si>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</si>
  <si>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</si>
  <si>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</si>
  <si>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</si>
  <si>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</si>
  <si>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</si>
  <si>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</si>
  <si>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</si>
  <si>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</si>
  <si>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</si>
  <si>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</si>
  <si>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</si>
  <si>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</si>
  <si>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</si>
  <si>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</si>
  <si>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</si>
  <si>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</si>
  <si>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</si>
  <si>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</si>
  <si>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</si>
  <si>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</si>
  <si>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</si>
  <si>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</si>
  <si>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</si>
  <si>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</si>
  <si>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</si>
  <si>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</si>
  <si>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</si>
  <si>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</si>
  <si>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</si>
  <si>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</si>
  <si>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</si>
  <si>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</si>
  <si>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</si>
  <si>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</si>
  <si>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</si>
  <si>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</si>
  <si>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</si>
  <si>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</si>
  <si>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</si>
  <si>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</si>
  <si>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</si>
  <si>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</si>
  <si>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</si>
  <si>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</si>
  <si>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</si>
  <si>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</si>
  <si>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</si>
  <si>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</si>
  <si>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</si>
  <si>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</si>
  <si>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</si>
  <si>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</si>
  <si>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</si>
  <si>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</si>
  <si>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</si>
  <si>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</si>
  <si>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</si>
  <si>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</si>
  <si>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</si>
  <si>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</si>
  <si>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</si>
  <si>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</si>
  <si>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</si>
  <si>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</si>
  <si>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</si>
  <si>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</si>
  <si>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</si>
  <si>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</si>
  <si>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</si>
  <si>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</si>
  <si>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</si>
  <si>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</si>
  <si>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</si>
  <si>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</si>
  <si>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</si>
  <si>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</si>
  <si>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</si>
  <si>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</si>
  <si>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</si>
  <si>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</si>
  <si>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</si>
  <si>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</si>
  <si>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</si>
  <si>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</si>
  <si>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</si>
  <si>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</si>
  <si>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</si>
  <si>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</si>
  <si>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</si>
  <si>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</si>
  <si>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</si>
  <si>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</si>
  <si>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</si>
  <si>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</si>
  <si>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</si>
  <si>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</si>
  <si>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</si>
  <si>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</si>
  <si>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</si>
  <si>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</si>
  <si>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</si>
  <si>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</si>
  <si>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</si>
  <si>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</si>
  <si>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</si>
  <si>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</si>
  <si>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</si>
  <si>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</si>
  <si>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</si>
  <si>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</si>
  <si>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</si>
  <si>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</si>
  <si>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</si>
  <si>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</si>
  <si>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</si>
  <si>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</si>
  <si>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</si>
  <si>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</si>
  <si>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</si>
  <si>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</si>
  <si>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</si>
  <si>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</si>
  <si>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</si>
  <si>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</si>
  <si>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</si>
  <si>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</si>
  <si>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</si>
  <si>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</si>
  <si>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</si>
  <si>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</si>
  <si>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</si>
  <si>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</si>
  <si>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</si>
  <si>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</si>
  <si>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</si>
  <si>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</si>
  <si>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</si>
  <si>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</si>
  <si>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</si>
  <si>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</si>
  <si>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</si>
  <si>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</si>
  <si>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</si>
  <si>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</si>
  <si>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</si>
  <si>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</si>
  <si>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</si>
  <si>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</si>
  <si>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</si>
  <si>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</si>
  <si>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</si>
  <si>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</si>
  <si>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</si>
  <si>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</si>
  <si>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</si>
  <si>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</si>
  <si>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</si>
  <si>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</si>
  <si>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</si>
  <si>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</si>
  <si>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</si>
  <si>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</si>
  <si>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</si>
  <si>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</si>
  <si>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</si>
  <si>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</si>
  <si>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</si>
  <si>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</si>
  <si>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</si>
  <si>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</si>
  <si>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</si>
  <si>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</si>
  <si>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</si>
  <si>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</si>
  <si>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</si>
  <si>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</si>
  <si>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</si>
  <si>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</si>
  <si>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</si>
  <si>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</si>
  <si>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</si>
  <si>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</si>
  <si>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</si>
  <si>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</si>
  <si>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</si>
  <si>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</si>
  <si>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</si>
  <si>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</si>
  <si>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</si>
  <si>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</si>
  <si>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</si>
  <si>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</si>
  <si>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</si>
  <si>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</si>
  <si>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</si>
  <si>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</si>
  <si>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</si>
  <si>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</si>
  <si>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</si>
  <si>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</si>
  <si>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</si>
  <si>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</si>
  <si>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</si>
  <si>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</si>
  <si>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</si>
  <si>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</si>
  <si>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</si>
  <si>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</si>
  <si>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</si>
  <si>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</si>
  <si>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</si>
  <si>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</si>
  <si>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</si>
  <si>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</si>
  <si>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</si>
  <si>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</si>
  <si>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</si>
  <si>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</si>
  <si>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</si>
  <si>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</si>
  <si>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</si>
  <si>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</si>
  <si>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</si>
  <si>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</si>
  <si>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</si>
  <si>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</si>
  <si>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</si>
  <si>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</si>
  <si>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</si>
  <si>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</si>
  <si>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</si>
  <si>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</si>
  <si>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</si>
  <si>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</si>
  <si>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</si>
  <si>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</si>
  <si>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</si>
  <si>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</si>
  <si>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</si>
  <si>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</si>
  <si>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</si>
  <si>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</si>
  <si>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</si>
  <si>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</si>
  <si>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</si>
  <si>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</si>
  <si>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</si>
  <si>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</si>
  <si>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</si>
  <si>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</si>
  <si>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</si>
  <si>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</si>
  <si>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</si>
  <si>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</si>
  <si>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</si>
  <si>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</si>
  <si>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</si>
  <si>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</si>
  <si>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</si>
  <si>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</si>
  <si>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</si>
  <si>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</si>
  <si>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</si>
  <si>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</si>
  <si>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</si>
  <si>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</si>
  <si>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</si>
  <si>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</si>
  <si>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</si>
  <si>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</si>
  <si>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</si>
  <si>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</si>
  <si>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</si>
  <si>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</si>
  <si>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</si>
  <si>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</si>
  <si>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</si>
  <si>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</si>
  <si>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</si>
  <si>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</si>
  <si>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</si>
  <si>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</si>
  <si>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</si>
  <si>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</si>
  <si>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</si>
  <si>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</si>
  <si>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</si>
  <si>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</si>
  <si>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</si>
  <si>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</si>
  <si>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</si>
  <si>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</si>
  <si>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</si>
  <si>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</si>
  <si>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</si>
  <si>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</si>
  <si>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</si>
  <si>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</si>
  <si>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</si>
  <si>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</si>
  <si>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</si>
  <si>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</si>
  <si>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</si>
  <si>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</si>
  <si>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</si>
  <si>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</si>
  <si>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</si>
  <si>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</si>
  <si>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</si>
  <si>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</si>
  <si>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</si>
  <si>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</si>
  <si>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</si>
  <si>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</si>
  <si>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</si>
  <si>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</si>
  <si>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</si>
  <si>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</si>
  <si>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</si>
  <si>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</si>
  <si>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</si>
  <si>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</si>
  <si>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</si>
  <si>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</si>
  <si>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</si>
  <si>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</si>
  <si>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</si>
  <si>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</si>
  <si>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</si>
  <si>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</si>
  <si>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</si>
  <si>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</si>
  <si>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</si>
  <si>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</si>
  <si>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</si>
  <si>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</si>
  <si>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</si>
  <si>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</si>
  <si>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</si>
  <si>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</si>
  <si>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</si>
  <si>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</si>
  <si>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</si>
  <si>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</si>
  <si>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</si>
  <si>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</si>
  <si>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</si>
  <si>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</si>
  <si>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</si>
  <si>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</si>
  <si>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</si>
  <si>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</si>
  <si>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</si>
  <si>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</si>
  <si>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</si>
  <si>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</si>
  <si>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</si>
  <si>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</si>
  <si>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</si>
  <si>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</si>
  <si>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</si>
  <si>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</si>
  <si>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</si>
  <si>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</si>
  <si>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</si>
  <si>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</si>
  <si>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</si>
  <si>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</si>
  <si>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</si>
  <si>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</si>
  <si>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</si>
  <si>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</si>
  <si>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</si>
  <si>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</si>
  <si>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</si>
  <si>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</si>
  <si>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</si>
  <si>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</si>
  <si>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</si>
  <si>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</si>
  <si>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</si>
  <si>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</si>
  <si>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</si>
  <si>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</si>
  <si>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</si>
  <si>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</si>
  <si>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</si>
  <si>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</si>
  <si>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</si>
  <si>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</si>
  <si>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</si>
  <si>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</si>
  <si>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</si>
  <si>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</si>
  <si>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</si>
  <si>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</si>
  <si>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</si>
  <si>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</si>
  <si>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</si>
  <si>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</si>
  <si>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</si>
  <si>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</si>
  <si>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</si>
  <si>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</si>
  <si>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</si>
  <si>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</si>
  <si>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</si>
  <si>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</si>
  <si>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</si>
  <si>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</si>
  <si>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</si>
  <si>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</si>
  <si>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</si>
  <si>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</si>
  <si>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</si>
  <si>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</si>
  <si>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</si>
  <si>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</si>
  <si>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</si>
  <si>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</si>
  <si>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</si>
  <si>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</si>
  <si>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</si>
  <si>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</si>
  <si>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</si>
  <si>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</si>
  <si>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</si>
  <si>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</si>
  <si>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</si>
  <si>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</si>
  <si>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</si>
  <si>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</si>
  <si>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</si>
  <si>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</si>
  <si>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</si>
  <si>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</si>
  <si>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</si>
  <si>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</si>
  <si>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</si>
  <si>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</si>
  <si>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</si>
  <si>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</si>
  <si>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</si>
  <si>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</si>
  <si>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</si>
  <si>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</si>
  <si>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</si>
  <si>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</si>
  <si>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</si>
  <si>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</si>
  <si>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</si>
  <si>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</si>
  <si>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</si>
  <si>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</si>
  <si>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</si>
  <si>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</si>
  <si>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</si>
  <si>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</si>
  <si>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</si>
  <si>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</si>
  <si>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</si>
  <si>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</si>
  <si>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</si>
  <si>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</si>
  <si>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</si>
  <si>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</si>
  <si>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</si>
  <si>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</si>
  <si>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</si>
  <si>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</si>
  <si>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</si>
  <si>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</si>
  <si>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</si>
  <si>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</si>
  <si>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</si>
  <si>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</si>
  <si>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</si>
  <si>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</si>
  <si>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</si>
  <si>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</si>
  <si>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</si>
  <si>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</si>
  <si>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</si>
  <si>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</si>
  <si>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</si>
  <si>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</si>
  <si>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</si>
  <si>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</si>
  <si>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</si>
  <si>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</si>
  <si>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</si>
  <si>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</si>
  <si>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</si>
  <si>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</si>
  <si>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</si>
  <si>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</si>
  <si>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</si>
  <si>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</si>
  <si>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</si>
  <si>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</si>
  <si>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</si>
  <si>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</si>
  <si>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</si>
  <si>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</si>
  <si>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</si>
  <si>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</si>
  <si>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</si>
  <si>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</si>
  <si>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</si>
  <si>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</si>
  <si>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</si>
  <si>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</si>
  <si>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</si>
  <si>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</si>
  <si>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</si>
  <si>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</si>
  <si>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</si>
  <si>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</si>
  <si>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</si>
  <si>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</si>
  <si>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</si>
  <si>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</si>
  <si>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</si>
  <si>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</si>
  <si>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</si>
  <si>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</si>
  <si>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</si>
  <si>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</si>
  <si>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</si>
  <si>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</si>
  <si>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</si>
  <si>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</si>
  <si>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</si>
  <si>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</si>
  <si>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</si>
  <si>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</si>
  <si>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</si>
  <si>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</si>
  <si>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</si>
  <si>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</si>
  <si>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</si>
  <si>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</si>
  <si>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</si>
  <si>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</si>
  <si>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</si>
  <si>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</si>
  <si>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</si>
  <si>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</si>
  <si>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</si>
  <si>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</si>
  <si>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</si>
  <si>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</si>
  <si>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</si>
  <si>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</si>
  <si>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</si>
  <si>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</si>
  <si>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</si>
  <si>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</si>
  <si>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</si>
  <si>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</si>
  <si>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</si>
  <si>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</si>
  <si>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</si>
  <si>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</si>
  <si>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</si>
  <si>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</si>
  <si>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</si>
  <si>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</si>
  <si>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</si>
  <si>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</si>
  <si>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</si>
  <si>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</si>
  <si>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</si>
  <si>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</si>
  <si>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</si>
  <si>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</si>
  <si>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</si>
  <si>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</si>
  <si>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</si>
  <si>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</si>
  <si>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</si>
  <si>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</si>
  <si>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</si>
  <si>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</si>
  <si>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</si>
  <si>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</si>
  <si>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</si>
  <si>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</si>
  <si>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</si>
  <si>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</si>
  <si>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</si>
  <si>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</si>
  <si>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</si>
  <si>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</si>
  <si>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</si>
  <si>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</si>
  <si>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</si>
  <si>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</si>
  <si>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</si>
  <si>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</si>
  <si>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</si>
  <si>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</si>
  <si>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</si>
  <si>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</si>
  <si>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</si>
  <si>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</si>
  <si>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</si>
  <si>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</si>
  <si>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</si>
  <si>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</si>
  <si>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</si>
  <si>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</si>
  <si>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</si>
  <si>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</si>
  <si>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</si>
  <si>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</si>
  <si>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</si>
  <si>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</si>
  <si>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</si>
  <si>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</si>
  <si>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</si>
  <si>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</si>
  <si>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</si>
  <si>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</si>
  <si>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</si>
  <si>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</si>
  <si>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</si>
  <si>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</si>
  <si>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</si>
  <si>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</si>
  <si>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</si>
  <si>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</si>
  <si>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</si>
  <si>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</si>
  <si>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</si>
  <si>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</si>
  <si>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</si>
  <si>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</si>
  <si>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</si>
  <si>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</si>
  <si>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</si>
  <si>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</si>
  <si>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</si>
  <si>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</si>
  <si>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</si>
  <si>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</si>
  <si>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</si>
  <si>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</si>
  <si>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</si>
  <si>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</si>
  <si>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</si>
  <si>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</si>
  <si>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</si>
  <si>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</si>
  <si>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</si>
  <si>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</si>
  <si>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</si>
  <si>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</si>
  <si>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</si>
  <si>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</si>
  <si>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</si>
  <si>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</si>
  <si>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</si>
  <si>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</si>
  <si>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</si>
  <si>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</si>
  <si>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</si>
  <si>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</si>
  <si>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</si>
  <si>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</si>
  <si>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</si>
  <si>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</si>
  <si>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</si>
  <si>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</si>
  <si>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</si>
  <si>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</si>
  <si>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</si>
  <si>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</si>
  <si>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</si>
  <si>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</si>
  <si>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</si>
  <si>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</si>
  <si>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</si>
  <si>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</si>
  <si>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</si>
  <si>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</si>
  <si>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</si>
  <si>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</si>
  <si>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</si>
  <si>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</si>
  <si>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</si>
  <si>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</si>
  <si>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</si>
  <si>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</si>
  <si>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</si>
  <si>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</si>
  <si>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</si>
  <si>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</si>
  <si>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</si>
  <si>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</si>
  <si>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</si>
  <si>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</si>
  <si>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</si>
  <si>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</si>
  <si>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</si>
  <si>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</si>
  <si>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</si>
  <si>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</si>
  <si>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</si>
  <si>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</si>
  <si>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</si>
  <si>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</si>
  <si>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</si>
  <si>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</si>
  <si>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</si>
  <si>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</si>
  <si>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</si>
  <si>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</si>
  <si>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</si>
  <si>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</si>
  <si>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</si>
  <si>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</si>
  <si>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</si>
  <si>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</si>
  <si>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</si>
  <si>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</si>
  <si>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</si>
  <si>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</si>
  <si>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</si>
  <si>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</si>
  <si>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</si>
  <si>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</si>
  <si>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</si>
  <si>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</si>
  <si>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</si>
  <si>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</si>
  <si>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</si>
  <si>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</si>
  <si>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</si>
  <si>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</si>
  <si>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</si>
  <si>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</si>
  <si>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</si>
  <si>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</si>
  <si>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</si>
  <si>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</si>
  <si>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</si>
  <si>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</si>
  <si>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</si>
  <si>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</si>
  <si>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</si>
  <si>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</si>
  <si>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</si>
  <si>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</si>
  <si>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</si>
  <si>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</si>
  <si>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</si>
  <si>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</si>
  <si>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</si>
  <si>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</si>
  <si>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</si>
  <si>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</si>
  <si>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</si>
  <si>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</si>
  <si>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</si>
  <si>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</si>
  <si>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</si>
  <si>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</si>
  <si>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</si>
  <si>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</si>
  <si>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</si>
  <si>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</si>
  <si>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</si>
  <si>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</si>
  <si>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</si>
  <si>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</si>
  <si>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</si>
  <si>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</si>
  <si>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</si>
  <si>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</si>
  <si>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</si>
  <si>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</si>
  <si>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</si>
  <si>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</si>
  <si>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</si>
  <si>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</si>
  <si>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</si>
  <si>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</si>
  <si>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</si>
  <si>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</si>
  <si>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</si>
  <si>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</si>
  <si>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</si>
  <si>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</si>
  <si>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</si>
  <si>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</si>
  <si>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</si>
  <si>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</si>
  <si>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</si>
  <si>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</si>
  <si>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</si>
  <si>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</si>
  <si>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</si>
  <si>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</si>
  <si>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</si>
  <si>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</si>
  <si>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</si>
  <si>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</si>
  <si>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</si>
  <si>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</si>
  <si>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</si>
  <si>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</si>
  <si>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</si>
  <si>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</si>
  <si>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</si>
  <si>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</si>
  <si>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</si>
  <si>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</si>
  <si>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</si>
  <si>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</si>
  <si>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</si>
  <si>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</si>
  <si>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</si>
  <si>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</si>
  <si>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</si>
  <si>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</si>
  <si>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</si>
  <si>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</si>
  <si>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</si>
  <si>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</si>
  <si>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</si>
  <si>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</si>
  <si>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</si>
  <si>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</si>
  <si>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</si>
  <si>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</si>
  <si>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</si>
  <si>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</si>
  <si>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</si>
  <si>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</si>
  <si>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</si>
  <si>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</si>
  <si>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</si>
  <si>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</si>
  <si>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</si>
  <si>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</si>
  <si>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</si>
  <si>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</si>
  <si>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</si>
  <si>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</si>
  <si>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</si>
  <si>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</si>
  <si>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</si>
  <si>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</si>
  <si>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</si>
  <si>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</si>
  <si>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</si>
  <si>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</si>
  <si>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</si>
  <si>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</si>
  <si>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</si>
  <si>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</si>
  <si>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</si>
  <si>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</si>
  <si>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</si>
  <si>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</si>
  <si>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</si>
  <si>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</si>
  <si>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</si>
  <si>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</si>
  <si>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</si>
  <si>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</si>
  <si>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</si>
  <si>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</si>
  <si>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</si>
  <si>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</si>
  <si>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</si>
  <si>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</si>
  <si>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</si>
  <si>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</si>
  <si>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</si>
  <si>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</si>
  <si>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</si>
  <si>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</si>
  <si>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</si>
  <si>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</si>
  <si>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</si>
  <si>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</si>
  <si>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</si>
  <si>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</si>
  <si>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</si>
  <si>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</si>
  <si>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</si>
  <si>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</si>
  <si>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</si>
  <si>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</si>
  <si>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</si>
  <si>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</si>
  <si>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</si>
  <si>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</si>
  <si>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</si>
  <si>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</si>
  <si>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</si>
  <si>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</si>
  <si>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</si>
  <si>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</si>
  <si>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</si>
  <si>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</si>
  <si>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</si>
  <si>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</si>
  <si>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</si>
  <si>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</si>
  <si>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</si>
  <si>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</si>
  <si>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</si>
  <si>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</si>
  <si>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</si>
  <si>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</si>
  <si>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</si>
  <si>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</si>
  <si>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</si>
  <si>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</si>
  <si>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</si>
  <si>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</si>
  <si>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</si>
  <si>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</si>
  <si>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</si>
  <si>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</si>
  <si>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</si>
  <si>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</si>
  <si>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</si>
  <si>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</si>
  <si>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</si>
  <si>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</si>
  <si>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</si>
  <si>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</si>
  <si>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</si>
  <si>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</si>
  <si>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</si>
  <si>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</si>
  <si>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</si>
  <si>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</si>
  <si>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</si>
  <si>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</si>
  <si>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</si>
  <si>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</si>
  <si>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</si>
  <si>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</si>
  <si>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</si>
  <si>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</si>
  <si>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</si>
  <si>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</si>
  <si>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</si>
  <si>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</si>
  <si>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</si>
  <si>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</si>
  <si>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</si>
  <si>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</si>
  <si>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</si>
  <si>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</si>
  <si>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</si>
  <si>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</si>
  <si>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</si>
  <si>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</si>
  <si>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</si>
  <si>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</si>
  <si>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</si>
  <si>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</si>
  <si>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</si>
  <si>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</si>
  <si>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</si>
  <si>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</si>
  <si>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</si>
  <si>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</si>
  <si>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</si>
  <si>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</si>
  <si>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</si>
  <si>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</si>
  <si>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</si>
  <si>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</si>
  <si>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</si>
  <si>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</si>
  <si>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</si>
  <si>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</si>
  <si>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</si>
  <si>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</si>
  <si>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</si>
  <si>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</si>
  <si>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</si>
  <si>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</si>
  <si>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</si>
  <si>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</si>
  <si>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</si>
  <si>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</si>
  <si>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</si>
  <si>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</si>
  <si>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</si>
  <si>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</si>
  <si>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</si>
  <si>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</si>
  <si>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</si>
  <si>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</si>
  <si>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</si>
  <si>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</si>
  <si>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</si>
  <si>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</si>
  <si>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</si>
  <si>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</si>
  <si>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</si>
  <si>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</si>
  <si>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</si>
  <si>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</si>
  <si>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</si>
  <si>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</si>
  <si>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</si>
  <si>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</si>
  <si>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</si>
  <si>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</si>
  <si>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</si>
  <si>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</si>
  <si>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</si>
  <si>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</si>
  <si>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</si>
  <si>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</si>
  <si>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</si>
  <si>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</si>
  <si>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</si>
  <si>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</si>
  <si>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</si>
  <si>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</si>
  <si>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</si>
  <si>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</si>
  <si>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</si>
  <si>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</si>
  <si>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</si>
  <si>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</si>
  <si>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</si>
  <si>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</si>
  <si>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</si>
  <si>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</si>
  <si>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</si>
  <si>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</si>
  <si>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</si>
  <si>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</si>
  <si>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</si>
  <si>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</si>
  <si>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</si>
  <si>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</si>
  <si>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</si>
  <si>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</si>
  <si>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</si>
  <si>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</si>
  <si>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</si>
  <si>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</si>
  <si>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</si>
  <si>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</si>
  <si>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</si>
  <si>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</si>
  <si>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</si>
  <si>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</si>
  <si>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</si>
  <si>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</si>
  <si>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</si>
  <si>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</si>
  <si>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</si>
  <si>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</si>
  <si>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</si>
  <si>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</si>
  <si>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</si>
  <si>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</si>
  <si>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</si>
  <si>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</si>
  <si>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</si>
  <si>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</si>
  <si>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</si>
  <si>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</si>
  <si>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</si>
  <si>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</si>
  <si>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</si>
  <si>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</si>
  <si>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</si>
  <si>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</si>
  <si>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</si>
  <si>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</si>
  <si>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</si>
  <si>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</si>
  <si>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</si>
  <si>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</si>
  <si>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</si>
  <si>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</si>
  <si>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</si>
  <si>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</si>
  <si>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</si>
  <si>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</si>
  <si>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</si>
  <si>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</si>
  <si>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</si>
  <si>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</si>
  <si>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</si>
  <si>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</si>
  <si>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</si>
  <si>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</si>
  <si>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</si>
  <si>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</si>
  <si>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</si>
  <si>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</si>
  <si>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</si>
  <si>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</si>
  <si>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</si>
  <si>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</si>
  <si>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</si>
  <si>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</si>
  <si>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</si>
  <si>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</si>
  <si>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</si>
  <si>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</si>
  <si>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</si>
  <si>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</si>
  <si>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</si>
  <si>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</si>
  <si>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</si>
  <si>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</si>
  <si>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</si>
  <si>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</si>
  <si>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</si>
  <si>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</si>
  <si>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</si>
  <si>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</si>
  <si>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</si>
  <si>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</si>
  <si>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</si>
  <si>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</si>
  <si>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</si>
  <si>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</si>
  <si>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</si>
  <si>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</si>
  <si>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</si>
  <si>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</si>
  <si>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</si>
  <si>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</si>
  <si>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</si>
  <si>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</si>
  <si>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</si>
  <si>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</si>
  <si>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</si>
  <si>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</si>
  <si>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</si>
  <si>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</si>
  <si>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</si>
  <si>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</si>
  <si>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</si>
  <si>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</si>
  <si>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</si>
  <si>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</si>
  <si>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</si>
  <si>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</si>
  <si>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</si>
  <si>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</si>
  <si>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</si>
  <si>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</si>
  <si>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</si>
  <si>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</si>
  <si>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</si>
  <si>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</si>
  <si>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</si>
  <si>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</si>
  <si>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</si>
  <si>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</si>
  <si>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</si>
  <si>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</si>
  <si>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</si>
  <si>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</si>
  <si>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</si>
  <si>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</si>
  <si>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</si>
  <si>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</si>
  <si>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</si>
  <si>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</si>
  <si>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</si>
  <si>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</si>
  <si>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</si>
  <si>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</si>
  <si>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</si>
  <si>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</si>
  <si>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</si>
  <si>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</si>
  <si>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</si>
  <si>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</si>
  <si>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</si>
  <si>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</si>
  <si>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</si>
  <si>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</si>
  <si>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</si>
  <si>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</si>
  <si>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</si>
  <si>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</si>
  <si>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</si>
  <si>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</si>
  <si>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</si>
  <si>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</si>
  <si>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</si>
  <si>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</si>
  <si>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</si>
  <si>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</si>
  <si>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</si>
  <si>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</si>
  <si>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</si>
  <si>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</si>
  <si>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</si>
  <si>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</si>
  <si>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</si>
  <si>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</si>
  <si>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</si>
  <si>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</si>
  <si>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</si>
  <si>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</si>
  <si>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</si>
  <si>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</si>
  <si>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</si>
  <si>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</si>
  <si>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</si>
  <si>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</si>
  <si>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</si>
  <si>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</si>
  <si>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</si>
  <si>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</si>
  <si>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</si>
  <si>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</si>
  <si>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</si>
  <si>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</si>
  <si>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</si>
  <si>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</si>
  <si>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</si>
  <si>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</si>
  <si>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</si>
  <si>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</si>
  <si>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</si>
  <si>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</si>
  <si>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</si>
  <si>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</si>
  <si>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</si>
  <si>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</si>
  <si>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</si>
  <si>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</si>
  <si>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</si>
  <si>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</si>
  <si>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</si>
  <si>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</si>
  <si>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</si>
  <si>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</si>
  <si>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</si>
  <si>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</si>
  <si>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</si>
  <si>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</si>
  <si>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</si>
  <si>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</si>
  <si>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</si>
  <si>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</si>
  <si>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</si>
  <si>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</si>
  <si>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</si>
  <si>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</si>
  <si>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</si>
  <si>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</si>
  <si>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</si>
  <si>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</si>
  <si>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</si>
  <si>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</si>
  <si>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</si>
  <si>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</si>
  <si>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</si>
  <si>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</si>
  <si>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</si>
  <si>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</si>
  <si>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</si>
  <si>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</si>
  <si>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</si>
  <si>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</si>
  <si>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</si>
  <si>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</si>
  <si>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</si>
  <si>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</si>
  <si>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</si>
  <si>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</si>
  <si>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</si>
  <si>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</si>
  <si>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</si>
  <si>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</si>
  <si>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</si>
  <si>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</si>
  <si>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</si>
  <si>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</si>
  <si>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</si>
  <si>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</si>
  <si>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</si>
  <si>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</si>
  <si>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</si>
  <si>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</si>
  <si>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</si>
  <si>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</si>
  <si>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</si>
  <si>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</si>
  <si>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</si>
  <si>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</si>
  <si>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</si>
  <si>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</si>
  <si>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</si>
  <si>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</si>
  <si>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</si>
  <si>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</si>
  <si>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</si>
  <si>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</si>
  <si>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</si>
  <si>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</si>
  <si>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</si>
  <si>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</si>
  <si>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</si>
  <si>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</si>
  <si>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</si>
  <si>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</si>
  <si>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</si>
  <si>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</si>
  <si>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</si>
  <si>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</si>
  <si>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</si>
  <si>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</si>
  <si>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</si>
  <si>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</si>
  <si>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</si>
  <si>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</si>
  <si>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</si>
  <si>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</si>
  <si>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</si>
  <si>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</si>
  <si>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</si>
  <si>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</si>
  <si>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</si>
  <si>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</si>
  <si>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</si>
  <si>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</si>
  <si>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</si>
  <si>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</si>
  <si>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</si>
  <si>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</si>
  <si>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</si>
  <si>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</si>
  <si>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</si>
  <si>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</si>
  <si>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</si>
  <si>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</si>
  <si>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</si>
  <si>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</si>
  <si>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</si>
  <si>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</si>
  <si>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</si>
  <si>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</si>
  <si>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</si>
  <si>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</si>
  <si>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</si>
  <si>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</si>
  <si>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</si>
  <si>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</si>
  <si>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</si>
  <si>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</si>
  <si>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</si>
  <si>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</si>
  <si>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</si>
  <si>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</si>
  <si>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</si>
  <si>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</si>
  <si>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</si>
  <si>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</si>
  <si>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</si>
  <si>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</si>
  <si>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</si>
  <si>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</si>
  <si>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</si>
  <si>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</si>
  <si>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</si>
  <si>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</si>
  <si>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</si>
  <si>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</si>
  <si>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</si>
  <si>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</si>
  <si>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</si>
  <si>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</si>
  <si>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</si>
  <si>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</si>
  <si>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</si>
  <si>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</si>
  <si>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</si>
  <si>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</si>
  <si>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</si>
  <si>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</si>
  <si>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</si>
  <si>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</si>
  <si>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</si>
  <si>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</si>
  <si>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</si>
  <si>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</si>
  <si>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</si>
  <si>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</si>
  <si>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</si>
  <si>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</si>
  <si>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</si>
  <si>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</si>
  <si>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</si>
  <si>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</si>
  <si>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</si>
  <si>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</si>
  <si>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</si>
  <si>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</si>
  <si>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</si>
  <si>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</si>
  <si>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</si>
  <si>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</si>
  <si>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</si>
  <si>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</si>
  <si>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</si>
  <si>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</si>
  <si>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</si>
  <si>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</si>
  <si>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</si>
  <si>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</si>
  <si>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</si>
  <si>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</si>
  <si>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</si>
  <si>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</si>
  <si>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</si>
  <si>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</si>
  <si>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</si>
  <si>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</si>
  <si>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</si>
  <si>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</si>
  <si>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</si>
  <si>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</si>
  <si>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</si>
  <si>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</si>
  <si>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</si>
  <si>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</si>
  <si>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</si>
  <si>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</si>
  <si>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</si>
  <si>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</si>
  <si>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</si>
  <si>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</si>
  <si>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</si>
  <si>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</si>
  <si>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</si>
  <si>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</si>
  <si>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</si>
  <si>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</si>
  <si>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</si>
  <si>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</si>
  <si>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</si>
  <si>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</si>
  <si>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</si>
  <si>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</si>
  <si>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</si>
  <si>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</si>
  <si>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</si>
  <si>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</si>
  <si>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</si>
  <si>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</si>
  <si>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</si>
  <si>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</si>
  <si>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</si>
  <si>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</si>
  <si>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</si>
  <si>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</si>
  <si>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</si>
  <si>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</si>
  <si>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</si>
  <si>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</si>
  <si>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</si>
  <si>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</si>
  <si>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</si>
  <si>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</si>
  <si>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</si>
  <si>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</si>
  <si>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</si>
  <si>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</si>
  <si>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</si>
  <si>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</si>
  <si>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</si>
  <si>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</si>
  <si>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</si>
  <si>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</si>
  <si>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</si>
  <si>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</si>
  <si>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</si>
  <si>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</si>
  <si>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</si>
  <si>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</si>
  <si>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</si>
  <si>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</si>
  <si>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</si>
  <si>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</si>
  <si>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</si>
  <si>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</si>
  <si>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</si>
  <si>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</si>
  <si>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</si>
  <si>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</si>
  <si>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</si>
  <si>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</si>
  <si>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</si>
  <si>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</si>
  <si>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</si>
  <si>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</si>
  <si>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</si>
  <si>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</si>
  <si>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</si>
  <si>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</si>
  <si>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</si>
  <si>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</si>
  <si>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</si>
  <si>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</si>
  <si>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</si>
  <si>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</si>
  <si>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</si>
  <si>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</si>
  <si>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</si>
  <si>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</si>
  <si>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</si>
  <si>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</si>
  <si>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</si>
  <si>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</si>
  <si>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</si>
  <si>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</si>
  <si>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</si>
  <si>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</si>
  <si>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</si>
  <si>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</si>
  <si>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</si>
  <si>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</si>
  <si>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</si>
  <si>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</si>
  <si>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</si>
  <si>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</si>
  <si>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</si>
  <si>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</si>
  <si>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</si>
  <si>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</si>
  <si>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</si>
  <si>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</si>
  <si>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</si>
  <si>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</si>
  <si>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</si>
  <si>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</si>
  <si>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</si>
  <si>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</si>
  <si>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</si>
  <si>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</si>
  <si>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</si>
  <si>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</si>
  <si>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</si>
  <si>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</si>
  <si>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</si>
  <si>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</si>
  <si>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</si>
  <si>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</si>
  <si>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</si>
  <si>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</si>
  <si>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</si>
  <si>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</si>
  <si>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</si>
  <si>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</si>
  <si>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</si>
  <si>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</si>
  <si>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</si>
  <si>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</si>
  <si>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</si>
  <si>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</si>
  <si>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</si>
  <si>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</si>
  <si>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</si>
  <si>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</si>
  <si>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</si>
  <si>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</si>
  <si>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</si>
  <si>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</si>
  <si>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</si>
  <si>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</si>
  <si>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</si>
  <si>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</si>
  <si>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</si>
  <si>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</si>
  <si>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</si>
  <si>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</si>
  <si>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</si>
  <si>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</si>
  <si>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</si>
  <si>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</si>
  <si>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</si>
  <si>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</si>
  <si>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</si>
  <si>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</si>
  <si>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</si>
  <si>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</si>
  <si>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</si>
  <si>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</si>
  <si>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</si>
  <si>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</si>
  <si>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</si>
  <si>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</si>
  <si>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</si>
  <si>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</si>
  <si>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</si>
  <si>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</si>
  <si>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</si>
  <si>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</si>
  <si>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</si>
  <si>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</si>
  <si>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</si>
  <si>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</si>
  <si>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</si>
  <si>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</si>
  <si>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</si>
  <si>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</si>
  <si>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</si>
  <si>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</si>
  <si>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</si>
  <si>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</si>
  <si>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</si>
  <si>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</si>
  <si>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</si>
  <si>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</si>
  <si>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</si>
  <si>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</si>
  <si>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</si>
  <si>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</si>
  <si>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</si>
  <si>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</si>
  <si>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</si>
  <si>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</si>
  <si>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</si>
  <si>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</si>
  <si>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</si>
  <si>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</si>
  <si>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</si>
  <si>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</si>
  <si>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</si>
  <si>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</si>
  <si>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</si>
  <si>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</si>
  <si>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</si>
  <si>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</si>
  <si>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</si>
  <si>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</si>
  <si>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</si>
  <si>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</si>
  <si>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</si>
  <si>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</si>
  <si>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</si>
  <si>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</si>
  <si>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</si>
  <si>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</si>
  <si>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</si>
  <si>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</si>
  <si>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</si>
  <si>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</si>
  <si>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</si>
  <si>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</si>
  <si>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</si>
  <si>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</si>
  <si>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</si>
  <si>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</si>
  <si>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</si>
  <si>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</si>
  <si>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</si>
  <si>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</si>
  <si>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</si>
  <si>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</si>
  <si>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</si>
  <si>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</si>
  <si>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</si>
  <si>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</si>
  <si>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</si>
  <si>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</si>
  <si>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</si>
  <si>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</si>
  <si>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</si>
  <si>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</si>
  <si>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</si>
  <si>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</si>
  <si>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</si>
  <si>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</si>
  <si>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</si>
  <si>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</si>
  <si>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</si>
  <si>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</si>
  <si>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</si>
  <si>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</si>
  <si>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</si>
  <si>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</si>
  <si>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</si>
  <si>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</si>
  <si>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</si>
  <si>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</si>
  <si>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</si>
  <si>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</si>
  <si>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</si>
  <si>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</si>
  <si>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</si>
  <si>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</si>
  <si>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</si>
  <si>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</si>
  <si>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</si>
  <si>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</si>
  <si>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</si>
  <si>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</si>
  <si>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</si>
  <si>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</si>
  <si>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</si>
  <si>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</si>
  <si>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</si>
  <si>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</si>
  <si>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</si>
  <si>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</si>
  <si>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</si>
  <si>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</si>
  <si>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</si>
  <si>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</si>
  <si>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</si>
  <si>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</si>
  <si>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</si>
  <si>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</si>
  <si>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</si>
  <si>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</si>
  <si>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</si>
  <si>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</si>
  <si>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</si>
  <si>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</si>
  <si>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</si>
  <si>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</si>
  <si>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</si>
  <si>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</si>
  <si>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</si>
  <si>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</si>
  <si>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</si>
  <si>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</si>
  <si>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</si>
  <si>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</si>
  <si>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</si>
  <si>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</si>
  <si>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</si>
  <si>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</si>
  <si>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</si>
  <si>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</si>
  <si>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</si>
  <si>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</si>
  <si>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</si>
  <si>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</si>
  <si>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</si>
  <si>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</si>
  <si>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</si>
  <si>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</si>
  <si>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</si>
  <si>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</si>
  <si>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</si>
  <si>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</si>
  <si>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</si>
  <si>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</si>
  <si>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</si>
  <si>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</si>
  <si>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</si>
  <si>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</si>
  <si>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</si>
  <si>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</si>
  <si>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</si>
  <si>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</si>
  <si>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</si>
  <si>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</si>
  <si>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</si>
  <si>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</si>
  <si>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</si>
  <si>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</si>
  <si>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</si>
  <si>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</si>
  <si>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</si>
  <si>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</si>
  <si>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</si>
  <si>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</si>
  <si>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</si>
  <si>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</si>
  <si>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</si>
  <si>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</si>
  <si>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</si>
  <si>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</si>
  <si>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</si>
  <si>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</si>
  <si>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</si>
  <si>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</si>
  <si>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</si>
  <si>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</si>
  <si>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</si>
  <si>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</si>
  <si>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</si>
  <si>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</si>
  <si>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</si>
  <si>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</si>
  <si>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</si>
  <si>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</si>
  <si>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</si>
  <si>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</si>
  <si>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</si>
  <si>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</si>
  <si>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</si>
  <si>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</si>
  <si>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</si>
  <si>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</si>
  <si>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</si>
  <si>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</si>
  <si>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</si>
  <si>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</si>
  <si>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</si>
  <si>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</si>
  <si>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</si>
  <si>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</si>
  <si>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</si>
  <si>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</si>
  <si>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</si>
  <si>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</si>
  <si>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</si>
  <si>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</si>
  <si>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</si>
  <si>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</si>
  <si>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</si>
  <si>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</si>
  <si>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</si>
  <si>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</si>
  <si>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</si>
  <si>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</si>
  <si>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</si>
  <si>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</si>
  <si>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</si>
  <si>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</si>
  <si>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</si>
  <si>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</si>
  <si>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</si>
  <si>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</si>
  <si>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</si>
  <si>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</si>
  <si>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</si>
  <si>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</si>
  <si>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</si>
  <si>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</si>
  <si>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</si>
  <si>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</si>
  <si>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</si>
  <si>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</si>
  <si>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</si>
  <si>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</si>
  <si>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</si>
  <si>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</si>
  <si>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</si>
  <si>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</si>
  <si>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</si>
  <si>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</si>
  <si>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</si>
  <si>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</si>
  <si>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</si>
  <si>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</si>
  <si>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</si>
  <si>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</si>
  <si>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</si>
  <si>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</si>
  <si>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</si>
  <si>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</si>
  <si>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</si>
  <si>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</si>
  <si>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</si>
  <si>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</si>
  <si>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</si>
  <si>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</si>
  <si>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</si>
  <si>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</si>
  <si>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</si>
  <si>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</si>
  <si>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</si>
  <si>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</si>
  <si>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</si>
  <si>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</si>
  <si>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</si>
  <si>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</si>
  <si>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</si>
  <si>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</si>
  <si>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</si>
  <si>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</si>
  <si>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</si>
  <si>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</si>
  <si>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</si>
  <si>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</si>
  <si>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</si>
  <si>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</si>
  <si>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</si>
  <si>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</si>
  <si>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</si>
  <si>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</si>
  <si>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</si>
  <si>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</si>
  <si>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</si>
  <si>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</si>
  <si>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</si>
  <si>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</si>
  <si>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</si>
  <si>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</si>
  <si>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</si>
  <si>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</si>
  <si>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</si>
  <si>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</si>
  <si>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</si>
  <si>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</si>
  <si>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</si>
  <si>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</si>
  <si>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</si>
  <si>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</si>
  <si>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</si>
  <si>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</si>
  <si>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</si>
  <si>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</si>
  <si>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</si>
  <si>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</si>
  <si>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</si>
  <si>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</si>
  <si>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</si>
  <si>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</si>
  <si>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</si>
  <si>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</si>
  <si>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</si>
  <si>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</si>
  <si>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</si>
  <si>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</si>
  <si>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</si>
  <si>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</si>
  <si>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</si>
  <si>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</si>
  <si>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</si>
  <si>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</si>
  <si>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</si>
  <si>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</si>
  <si>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</si>
  <si>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</si>
  <si>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</si>
  <si>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</si>
  <si>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</si>
  <si>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</si>
  <si>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</si>
  <si>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</si>
  <si>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</si>
  <si>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</si>
  <si>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</si>
  <si>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</si>
  <si>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</si>
  <si>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</si>
  <si>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</si>
  <si>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</si>
  <si>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</si>
  <si>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</si>
  <si>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</si>
  <si>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</si>
  <si>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</si>
  <si>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</si>
  <si>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</si>
  <si>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</si>
  <si>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</si>
  <si>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</si>
  <si>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</si>
  <si>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</si>
  <si>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</si>
  <si>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</si>
  <si>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</si>
  <si>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</si>
  <si>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</si>
  <si>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</si>
  <si>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</si>
  <si>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</si>
  <si>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</si>
  <si>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</si>
  <si>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</si>
  <si>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</si>
  <si>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</si>
  <si>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</si>
  <si>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</si>
  <si>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</si>
  <si>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</si>
  <si>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</si>
  <si>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</si>
  <si>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</si>
  <si>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</si>
  <si>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</si>
  <si>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</si>
  <si>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</si>
  <si>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</si>
  <si>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</si>
  <si>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</si>
  <si>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</si>
  <si>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</si>
  <si>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</si>
  <si>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</si>
  <si>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</si>
  <si>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</si>
  <si>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</si>
  <si>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</si>
  <si>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</si>
  <si>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</si>
  <si>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</si>
  <si>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</si>
  <si>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</si>
  <si>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</si>
  <si>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</si>
  <si>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</si>
  <si>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</si>
  <si>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</si>
  <si>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</si>
  <si>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</si>
  <si>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</si>
  <si>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</si>
  <si>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</si>
  <si>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</si>
  <si>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</si>
  <si>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</si>
  <si>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</si>
  <si>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</si>
  <si>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</si>
  <si>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</si>
  <si>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</si>
  <si>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</si>
  <si>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</si>
  <si>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</si>
  <si>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</si>
  <si>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</si>
  <si>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</si>
  <si>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</si>
  <si>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</si>
  <si>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</si>
  <si>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</si>
  <si>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</si>
  <si>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</si>
  <si>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</si>
  <si>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</si>
  <si>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</si>
  <si>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</si>
  <si>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</si>
  <si>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</si>
  <si>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</si>
  <si>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</si>
  <si>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</si>
  <si>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</si>
  <si>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</si>
  <si>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</si>
  <si>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</si>
  <si>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</si>
  <si>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</si>
  <si>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</si>
  <si>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</si>
  <si>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</si>
  <si>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</si>
  <si>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</si>
  <si>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</si>
  <si>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</si>
  <si>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</si>
  <si>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</si>
  <si>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</si>
  <si>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</si>
  <si>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</si>
  <si>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</si>
  <si>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</si>
  <si>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</si>
  <si>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</si>
  <si>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</si>
  <si>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</si>
  <si>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</si>
  <si>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</si>
  <si>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</si>
  <si>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</si>
  <si>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</si>
  <si>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</si>
  <si>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</si>
  <si>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</si>
  <si>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</si>
  <si>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</si>
  <si>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</si>
  <si>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</si>
  <si>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</si>
  <si>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</si>
  <si>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</si>
  <si>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</si>
  <si>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</si>
  <si>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</si>
  <si>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</si>
  <si>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</si>
  <si>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</si>
  <si>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</si>
  <si>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</si>
  <si>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</si>
  <si>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</si>
  <si>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</si>
  <si>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</si>
  <si>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</si>
  <si>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</si>
  <si>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</si>
  <si>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</si>
  <si>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</si>
  <si>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</si>
  <si>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</si>
  <si>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</si>
  <si>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</si>
  <si>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</si>
  <si>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</si>
  <si>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</si>
  <si>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</si>
  <si>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</si>
  <si>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</si>
  <si>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</si>
  <si>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</si>
  <si>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</si>
  <si>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</si>
  <si>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</si>
  <si>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</si>
  <si>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</si>
  <si>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</si>
  <si>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</si>
  <si>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</si>
  <si>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</si>
  <si>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</si>
  <si>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</si>
  <si>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</si>
  <si>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</si>
  <si>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</si>
  <si>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</si>
  <si>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</si>
  <si>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</si>
  <si>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</si>
  <si>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</si>
  <si>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</si>
  <si>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</si>
  <si>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</si>
  <si>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</si>
  <si>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</si>
  <si>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</si>
  <si>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</si>
  <si>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</si>
  <si>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</si>
  <si>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</si>
  <si>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</si>
  <si>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</si>
  <si>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</si>
  <si>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</si>
  <si>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</si>
  <si>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</si>
  <si>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</si>
  <si>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</si>
  <si>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</si>
  <si>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</si>
  <si>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</si>
  <si>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</si>
  <si>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</si>
  <si>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</si>
  <si>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</si>
  <si>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</si>
  <si>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</si>
  <si>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</si>
  <si>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</si>
  <si>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</si>
  <si>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</si>
  <si>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</si>
  <si>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</si>
  <si>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</si>
  <si>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</si>
  <si>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</si>
  <si>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</si>
  <si>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</si>
  <si>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</si>
  <si>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</si>
  <si>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</si>
  <si>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</si>
  <si>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</si>
  <si>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</si>
  <si>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</si>
  <si>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</si>
  <si>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</si>
  <si>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</si>
  <si>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</si>
  <si>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</si>
  <si>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</si>
  <si>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</si>
  <si>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</si>
  <si>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</si>
  <si>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</si>
  <si>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</si>
  <si>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</si>
  <si>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</si>
  <si>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</si>
  <si>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</si>
  <si>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</si>
  <si>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</si>
  <si>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</si>
  <si>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</si>
  <si>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</si>
  <si>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</si>
  <si>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</si>
  <si>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</si>
  <si>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</si>
  <si>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</si>
  <si>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</si>
  <si>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</si>
  <si>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</si>
  <si>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</si>
  <si>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</si>
  <si>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</si>
  <si>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</si>
  <si>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</si>
  <si>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</si>
  <si>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</si>
  <si>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</si>
  <si>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</si>
  <si>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</si>
  <si>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</si>
  <si>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</si>
  <si>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</si>
  <si>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</si>
  <si>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</si>
  <si>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</si>
  <si>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</si>
  <si>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</si>
  <si>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</si>
  <si>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</si>
  <si>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</si>
  <si>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</si>
  <si>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</si>
  <si>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</si>
  <si>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</si>
  <si>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</si>
  <si>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</si>
  <si>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</si>
  <si>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</si>
  <si>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</si>
  <si>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</si>
  <si>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</si>
  <si>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</si>
  <si>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</si>
  <si>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</si>
  <si>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</si>
  <si>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</si>
  <si>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</si>
  <si>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</si>
  <si>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</si>
  <si>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</si>
  <si>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</si>
  <si>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</si>
  <si>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</si>
  <si>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</si>
  <si>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</si>
  <si>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</si>
  <si>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</si>
  <si>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</si>
  <si>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</si>
  <si>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</si>
  <si>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</si>
  <si>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</si>
  <si>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</si>
  <si>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</si>
  <si>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</si>
  <si>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</si>
  <si>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</si>
  <si>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</si>
  <si>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</si>
  <si>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</si>
  <si>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</si>
  <si>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</si>
  <si>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</si>
  <si>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</si>
  <si>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</si>
  <si>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</si>
  <si>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</si>
  <si>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</si>
  <si>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</si>
  <si>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</si>
  <si>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</si>
  <si>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</si>
  <si>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</si>
  <si>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</si>
  <si>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</si>
  <si>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</si>
  <si>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</si>
  <si>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</si>
  <si>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</si>
  <si>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</si>
  <si>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</si>
  <si>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</si>
  <si>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</si>
  <si>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</si>
  <si>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</si>
  <si>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</si>
  <si>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</si>
  <si>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</si>
  <si>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</si>
  <si>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</si>
  <si>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</si>
  <si>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</si>
  <si>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</si>
  <si>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</si>
  <si>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</si>
  <si>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</si>
  <si>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</si>
  <si>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</si>
  <si>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</si>
  <si>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</si>
  <si>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</si>
  <si>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</si>
  <si>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</si>
  <si>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</si>
  <si>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</si>
  <si>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</si>
  <si>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</si>
  <si>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</si>
  <si>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</si>
  <si>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</si>
  <si>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</si>
  <si>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</si>
  <si>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</si>
  <si>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</si>
  <si>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</si>
  <si>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</si>
  <si>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</si>
  <si>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</si>
  <si>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</si>
  <si>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</si>
  <si>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</si>
  <si>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</si>
  <si>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</si>
  <si>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</si>
  <si>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</si>
  <si>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</si>
  <si>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</si>
  <si>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</si>
  <si>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</si>
  <si>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</si>
  <si>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</si>
  <si>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</si>
  <si>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</si>
  <si>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</si>
  <si>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</si>
  <si>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</si>
  <si>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</si>
  <si>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</si>
  <si>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</si>
  <si>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</si>
  <si>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</si>
  <si>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</si>
  <si>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</si>
  <si>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</si>
  <si>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</si>
  <si>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</si>
  <si>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</si>
  <si>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</si>
  <si>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</si>
  <si>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</si>
  <si>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</si>
  <si>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</si>
  <si>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</si>
  <si>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</si>
  <si>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</si>
  <si>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</si>
  <si>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</si>
  <si>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</si>
  <si>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</si>
  <si>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</si>
  <si>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</si>
  <si>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</si>
  <si>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</si>
  <si>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</si>
  <si>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</si>
  <si>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</si>
  <si>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</si>
  <si>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</si>
  <si>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</si>
  <si>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</si>
  <si>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</si>
  <si>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</si>
  <si>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</si>
  <si>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</si>
  <si>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</si>
  <si>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</si>
  <si>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</si>
  <si>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</si>
  <si>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</si>
  <si>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</si>
  <si>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</si>
  <si>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</si>
  <si>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</si>
  <si>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</si>
  <si>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</si>
  <si>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</si>
  <si>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</si>
  <si>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</si>
  <si>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</si>
  <si>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</si>
  <si>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</si>
  <si>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</si>
  <si>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</si>
  <si>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</si>
  <si>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</si>
  <si>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</si>
  <si>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</si>
  <si>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</si>
  <si>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</si>
  <si>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</si>
  <si>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</si>
  <si>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</si>
  <si>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</si>
  <si>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</si>
  <si>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</si>
  <si>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</si>
  <si>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</si>
  <si>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</si>
  <si>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</si>
  <si>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</si>
  <si>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</si>
  <si>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</si>
  <si>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</si>
  <si>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</si>
  <si>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</si>
  <si>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</si>
  <si>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</si>
  <si>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</si>
  <si>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</si>
  <si>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</si>
  <si>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</si>
  <si>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</si>
  <si>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</si>
  <si>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</si>
  <si>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</si>
  <si>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</si>
  <si>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</si>
  <si>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</si>
  <si>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</si>
  <si>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</si>
  <si>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</si>
  <si>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</si>
  <si>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</si>
  <si>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</si>
  <si>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</si>
  <si>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</si>
  <si>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</si>
  <si>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</si>
  <si>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</si>
  <si>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</si>
  <si>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</si>
  <si>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</si>
  <si>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</si>
  <si>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</si>
  <si>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</si>
  <si>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</si>
  <si>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</si>
  <si>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</si>
  <si>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</si>
  <si>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</si>
  <si>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</si>
  <si>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</si>
  <si>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</si>
  <si>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</si>
  <si>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</si>
  <si>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</si>
  <si>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</si>
  <si>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</si>
  <si>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</si>
  <si>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</si>
  <si>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</si>
  <si>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</si>
  <si>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</si>
  <si>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</si>
  <si>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</si>
  <si>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</si>
  <si>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</si>
  <si>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</si>
  <si>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</si>
  <si>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</si>
  <si>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</si>
  <si>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</si>
  <si>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</si>
  <si>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</si>
  <si>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</si>
  <si>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</si>
  <si>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</si>
  <si>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</si>
  <si>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</si>
  <si>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</si>
  <si>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</si>
  <si>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</si>
  <si>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</si>
  <si>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</si>
  <si>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</si>
  <si>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</si>
  <si>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</si>
  <si>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</si>
  <si>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</si>
  <si>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</si>
  <si>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</si>
  <si>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</si>
  <si>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</si>
  <si>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</si>
  <si>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</si>
  <si>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</si>
  <si>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</si>
  <si>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</si>
  <si>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</si>
  <si>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</si>
  <si>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</si>
  <si>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</si>
  <si>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</si>
  <si>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</si>
  <si>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</si>
  <si>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</si>
  <si>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</si>
  <si>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</si>
  <si>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</si>
  <si>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</si>
  <si>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</si>
  <si>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</si>
  <si>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</si>
  <si>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</si>
  <si>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</si>
  <si>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</si>
  <si>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</si>
  <si>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</si>
  <si>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</si>
  <si>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</si>
  <si>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</si>
  <si>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</si>
  <si>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</si>
  <si>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</si>
  <si>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</si>
  <si>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</si>
  <si>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</si>
  <si>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</si>
  <si>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</si>
  <si>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</si>
  <si>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</si>
  <si>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</si>
  <si>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</si>
  <si>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</si>
  <si>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</si>
  <si>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</si>
  <si>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</si>
  <si>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</si>
  <si>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</si>
  <si>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</si>
  <si>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</si>
  <si>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</si>
  <si>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</si>
  <si>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</si>
  <si>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</si>
  <si>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</si>
  <si>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</si>
  <si>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</si>
  <si>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</si>
  <si>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</si>
  <si>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</si>
  <si>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</si>
  <si>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</si>
  <si>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</si>
  <si>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</si>
  <si>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</si>
  <si>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</si>
  <si>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</si>
  <si>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</si>
  <si>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</si>
  <si>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</si>
  <si>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</si>
  <si>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</si>
  <si>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</si>
  <si>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</si>
  <si>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</si>
  <si>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</si>
  <si>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</si>
  <si>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</si>
  <si>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</si>
  <si>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</si>
  <si>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</si>
  <si>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</si>
  <si>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</si>
  <si>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</si>
  <si>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</si>
  <si>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</si>
  <si>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</si>
  <si>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</si>
  <si>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</si>
  <si>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</si>
  <si>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</si>
  <si>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</si>
  <si>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</si>
  <si>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</si>
  <si>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</si>
  <si>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</si>
  <si>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</si>
  <si>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</si>
  <si>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</si>
  <si>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</si>
  <si>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</si>
  <si>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</si>
  <si>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</si>
  <si>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</si>
  <si>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</si>
  <si>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</si>
  <si>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</si>
  <si>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</si>
  <si>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</si>
  <si>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</si>
  <si>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</si>
  <si>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</si>
  <si>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</si>
  <si>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</si>
  <si>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</si>
  <si>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</si>
  <si>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</si>
  <si>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</si>
  <si>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</si>
  <si>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</si>
  <si>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</si>
  <si>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</si>
  <si>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</si>
  <si>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</si>
  <si>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</si>
  <si>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</si>
  <si>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</si>
  <si>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</si>
  <si>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</si>
  <si>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</si>
  <si>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</si>
  <si>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</si>
  <si>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</si>
  <si>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</si>
  <si>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</si>
  <si>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</si>
  <si>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</si>
  <si>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</si>
  <si>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</si>
  <si>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</si>
  <si>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</si>
  <si>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</si>
  <si>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</si>
  <si>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</si>
  <si>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</si>
  <si>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</si>
  <si>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</si>
  <si>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</si>
  <si>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</si>
  <si>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</si>
  <si>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</si>
  <si>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</si>
  <si>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</si>
  <si>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</si>
  <si>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</si>
  <si>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</si>
  <si>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</si>
  <si>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</si>
  <si>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</si>
  <si>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</si>
  <si>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</si>
  <si>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</si>
  <si>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</si>
  <si>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</si>
  <si>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</si>
  <si>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</si>
  <si>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</si>
  <si>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</si>
  <si>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</si>
  <si>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</si>
  <si>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</si>
  <si>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</si>
  <si>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</si>
  <si>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</si>
  <si>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</si>
  <si>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</si>
  <si>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</si>
  <si>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</si>
  <si>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</si>
  <si>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</si>
  <si>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</si>
  <si>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</si>
  <si>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</si>
  <si>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</si>
  <si>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</si>
  <si>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</si>
  <si>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</si>
  <si>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</si>
  <si>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</si>
  <si>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</si>
  <si>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</si>
  <si>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</si>
  <si>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</si>
  <si>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</si>
  <si>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</si>
  <si>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</si>
  <si>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</si>
  <si>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</si>
  <si>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</si>
  <si>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</si>
  <si>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</si>
  <si>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</si>
  <si>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</si>
  <si>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</si>
  <si>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</si>
  <si>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</si>
  <si>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</si>
  <si>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</si>
  <si>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</si>
  <si>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</si>
  <si>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</si>
  <si>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</si>
  <si>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</si>
  <si>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</si>
  <si>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</si>
  <si>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</si>
  <si>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</si>
  <si>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</si>
  <si>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</si>
  <si>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</si>
  <si>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</si>
  <si>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</si>
  <si>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</si>
  <si>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</si>
  <si>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</si>
  <si>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</si>
  <si>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</si>
  <si>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</si>
  <si>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</si>
  <si>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</si>
  <si>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</si>
  <si>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</si>
  <si>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</si>
  <si>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</si>
  <si>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</si>
  <si>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</si>
  <si>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</si>
  <si>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</si>
  <si>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</si>
  <si>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</si>
  <si>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</si>
  <si>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</si>
  <si>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</si>
  <si>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</si>
  <si>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</si>
  <si>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</si>
  <si>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</si>
  <si>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</si>
  <si>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</si>
  <si>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</si>
  <si>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</si>
  <si>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</si>
  <si>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</si>
  <si>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</si>
  <si>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</si>
  <si>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</si>
  <si>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</si>
  <si>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</si>
  <si>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</si>
  <si>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</si>
  <si>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</si>
  <si>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</si>
  <si>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</si>
  <si>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</si>
  <si>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</si>
  <si>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</si>
  <si>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</si>
  <si>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</si>
  <si>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</si>
  <si>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</si>
  <si>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</si>
  <si>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</si>
  <si>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</si>
  <si>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</si>
  <si>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</si>
  <si>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</si>
  <si>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</si>
  <si>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</si>
  <si>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</si>
  <si>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</si>
  <si>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</si>
  <si>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</si>
  <si>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</si>
  <si>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</si>
  <si>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</si>
  <si>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</si>
  <si>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</si>
  <si>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</si>
  <si>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</si>
  <si>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</si>
  <si>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</si>
  <si>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</si>
  <si>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</si>
  <si>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</si>
  <si>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</si>
  <si>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</si>
  <si>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</si>
  <si>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</si>
  <si>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</si>
  <si>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</si>
  <si>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</si>
  <si>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</si>
  <si>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</si>
  <si>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</si>
  <si>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</si>
  <si>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</si>
  <si>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</si>
  <si>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</si>
  <si>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</si>
  <si>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</si>
  <si>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</si>
  <si>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</si>
  <si>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</si>
  <si>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</si>
  <si>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</si>
  <si>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</si>
  <si>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</si>
  <si>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</si>
  <si>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</si>
  <si>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</si>
  <si>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</si>
  <si>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</si>
  <si>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</si>
  <si>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</si>
  <si>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</si>
  <si>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</si>
  <si>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</si>
  <si>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</si>
  <si>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</si>
  <si>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</si>
  <si>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</si>
  <si>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</si>
  <si>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</si>
  <si>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</si>
  <si>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</si>
  <si>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</si>
  <si>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</si>
  <si>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</si>
  <si>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</si>
  <si>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</si>
  <si>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</si>
  <si>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</si>
  <si>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</si>
  <si>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</si>
  <si>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</si>
  <si>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</si>
  <si>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</si>
  <si>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</si>
  <si>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</si>
  <si>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</si>
  <si>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</si>
  <si>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</si>
  <si>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</si>
  <si>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</si>
  <si>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</si>
  <si>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</si>
  <si>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</si>
  <si>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</si>
  <si>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</si>
  <si>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</si>
  <si>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</si>
  <si>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</si>
  <si>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</si>
  <si>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</si>
  <si>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</si>
  <si>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</si>
  <si>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</si>
  <si>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</si>
  <si>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</si>
  <si>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</si>
  <si>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</si>
  <si>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</si>
  <si>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</si>
  <si>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</si>
  <si>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</si>
  <si>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</si>
  <si>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</si>
  <si>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</si>
  <si>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</si>
  <si>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</si>
  <si>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</si>
  <si>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</si>
  <si>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</si>
  <si>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</si>
  <si>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</si>
  <si>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</si>
  <si>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</si>
  <si>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</si>
  <si>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</si>
  <si>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</si>
  <si>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</si>
  <si>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</si>
  <si>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</si>
  <si>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</si>
  <si>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</si>
  <si>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</si>
  <si>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</si>
  <si>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</si>
  <si>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</si>
  <si>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</si>
  <si>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</si>
  <si>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</si>
  <si>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</si>
  <si>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</si>
  <si>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</si>
  <si>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</si>
  <si>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</si>
  <si>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</si>
  <si>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</si>
  <si>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</si>
  <si>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</si>
  <si>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</si>
  <si>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</si>
  <si>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</si>
  <si>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</si>
  <si>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</si>
  <si>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</si>
  <si>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</si>
  <si>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</si>
  <si>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</si>
  <si>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</si>
  <si>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</si>
  <si>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</si>
  <si>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</si>
  <si>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</si>
  <si>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</si>
  <si>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</si>
  <si>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</si>
  <si>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</si>
  <si>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</si>
  <si>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</si>
  <si>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</si>
  <si>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</si>
  <si>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</si>
  <si>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</si>
  <si>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</si>
  <si>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</si>
  <si>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</si>
  <si>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</si>
  <si>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</si>
  <si>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</si>
  <si>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</si>
  <si>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</si>
  <si>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</si>
  <si>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</si>
  <si>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</si>
  <si>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</si>
  <si>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</si>
  <si>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</si>
  <si>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</si>
  <si>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</si>
  <si>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</si>
  <si>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</si>
  <si>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</si>
  <si>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</si>
  <si>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</si>
  <si>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</si>
  <si>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</si>
  <si>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</si>
  <si>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</si>
  <si>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</si>
  <si>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</si>
  <si>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</si>
  <si>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</si>
  <si>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</si>
  <si>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</si>
  <si>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</si>
  <si>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</si>
  <si>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</si>
  <si>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</si>
  <si>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</si>
  <si>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</si>
  <si>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</si>
  <si>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</si>
  <si>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</si>
  <si>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</si>
  <si>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</si>
  <si>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</si>
  <si>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</si>
  <si>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</si>
  <si>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</si>
  <si>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</si>
  <si>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</si>
  <si>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</si>
  <si>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</si>
  <si>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</si>
  <si>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</si>
  <si>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</si>
  <si>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</si>
  <si>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</si>
  <si>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</si>
  <si>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</si>
  <si>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</si>
  <si>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</si>
  <si>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</si>
  <si>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</si>
  <si>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</si>
  <si>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</si>
  <si>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</si>
  <si>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</si>
  <si>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</si>
  <si>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</si>
  <si>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</si>
  <si>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</si>
  <si>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</si>
  <si>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</si>
  <si>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</si>
  <si>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</si>
  <si>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</si>
  <si>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</si>
  <si>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</si>
  <si>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</si>
  <si>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</si>
  <si>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</si>
  <si>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</si>
  <si>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</si>
  <si>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</si>
  <si>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</si>
  <si>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</si>
  <si>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</si>
  <si>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</si>
  <si>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</si>
  <si>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</si>
  <si>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</si>
  <si>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</si>
  <si>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</si>
  <si>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</si>
  <si>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</si>
  <si>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</si>
  <si>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</si>
  <si>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</si>
  <si>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</si>
  <si>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</si>
  <si>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</si>
  <si>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</si>
  <si>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</si>
  <si>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</si>
  <si>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</si>
  <si>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</si>
  <si>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</si>
  <si>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</si>
  <si>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</si>
  <si>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</si>
  <si>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</si>
  <si>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</si>
  <si>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</si>
  <si>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</si>
  <si>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</si>
  <si>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</si>
  <si>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</si>
  <si>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</si>
  <si>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</si>
  <si>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</si>
  <si>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</si>
  <si>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</si>
  <si>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</si>
  <si>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</si>
  <si>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</si>
  <si>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</si>
  <si>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</si>
  <si>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</si>
  <si>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</si>
  <si>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</si>
  <si>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</si>
  <si>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</si>
  <si>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</si>
  <si>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</si>
  <si>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</si>
  <si>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</si>
  <si>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</si>
  <si>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</si>
  <si>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</si>
  <si>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</si>
  <si>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</si>
  <si>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</si>
  <si>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</si>
  <si>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</si>
  <si>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</si>
  <si>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</si>
  <si>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</si>
  <si>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</si>
  <si>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</si>
  <si>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</si>
  <si>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</si>
  <si>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</si>
  <si>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</si>
  <si>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</si>
  <si>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</si>
  <si>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</si>
  <si>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</si>
  <si>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</si>
  <si>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</si>
  <si>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</si>
  <si>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</si>
  <si>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</si>
  <si>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</si>
  <si>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</si>
  <si>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</si>
  <si>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</si>
  <si>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</si>
  <si>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</si>
  <si>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</si>
  <si>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</si>
  <si>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</si>
  <si>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</si>
  <si>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</si>
  <si>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</si>
  <si>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</si>
  <si>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</si>
  <si>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</si>
  <si>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</si>
  <si>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</si>
  <si>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</si>
  <si>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</si>
  <si>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</si>
  <si>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</si>
  <si>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</si>
  <si>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</si>
  <si>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</si>
  <si>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</si>
  <si>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</si>
  <si>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</si>
  <si>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</si>
  <si>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</si>
  <si>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</si>
  <si>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</si>
  <si>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</si>
  <si>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</si>
  <si>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</si>
  <si>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</si>
  <si>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</si>
  <si>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</si>
  <si>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</si>
  <si>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</si>
  <si>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</si>
  <si>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</si>
  <si>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</si>
  <si>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</si>
  <si>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</si>
  <si>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</si>
  <si>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</si>
  <si>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</si>
  <si>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</si>
  <si>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</si>
  <si>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</si>
  <si>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</si>
  <si>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</si>
  <si>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</si>
  <si>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</si>
  <si>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</si>
  <si>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</si>
  <si>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</si>
  <si>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</si>
  <si>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</si>
  <si>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</si>
  <si>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</si>
  <si>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</si>
  <si>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</si>
  <si>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</si>
  <si>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</si>
  <si>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</si>
  <si>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</si>
  <si>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</si>
  <si>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</si>
  <si>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</si>
  <si>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</si>
  <si>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</si>
  <si>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</si>
  <si>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</si>
  <si>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</si>
  <si>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</si>
  <si>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</si>
  <si>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</si>
  <si>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</si>
  <si>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</si>
  <si>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</si>
  <si>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</si>
  <si>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</si>
  <si>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</si>
  <si>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</si>
  <si>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</si>
  <si>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</si>
  <si>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</si>
  <si>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</si>
  <si>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</si>
  <si>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</si>
  <si>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</si>
  <si>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</si>
  <si>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</si>
  <si>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</si>
  <si>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</si>
  <si>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</si>
  <si>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</si>
  <si>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</si>
  <si>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</si>
  <si>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</si>
  <si>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</si>
  <si>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</si>
  <si>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</si>
  <si>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</si>
  <si>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</si>
  <si>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</si>
  <si>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</si>
  <si>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</si>
  <si>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</si>
  <si>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</si>
  <si>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</si>
  <si>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</si>
  <si>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</si>
  <si>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</si>
  <si>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</si>
  <si>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</si>
  <si>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</si>
  <si>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</si>
  <si>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</si>
  <si>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</si>
  <si>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</si>
  <si>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</si>
  <si>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</si>
  <si>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</si>
  <si>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</si>
  <si>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</si>
  <si>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</si>
  <si>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</si>
  <si>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</si>
  <si>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</si>
  <si>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</si>
  <si>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</si>
  <si>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</si>
  <si>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</si>
  <si>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</si>
  <si>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</si>
  <si>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</si>
  <si>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</si>
  <si>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</si>
  <si>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</si>
  <si>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</si>
  <si>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</si>
  <si>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</si>
  <si>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</si>
  <si>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</si>
  <si>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</si>
  <si>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</si>
  <si>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</si>
  <si>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</si>
  <si>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</si>
  <si>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</si>
  <si>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</si>
  <si>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</si>
  <si>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</si>
  <si>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</si>
  <si>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</si>
  <si>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</si>
  <si>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</si>
  <si>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</si>
  <si>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</si>
  <si>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</si>
  <si>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</si>
  <si>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</si>
  <si>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</si>
  <si>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</si>
  <si>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</si>
  <si>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</si>
  <si>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</si>
  <si>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</si>
  <si>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</si>
  <si>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</si>
  <si>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</si>
  <si>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</si>
  <si>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</si>
  <si>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</si>
  <si>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</si>
  <si>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</si>
  <si>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</si>
  <si>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</si>
  <si>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</si>
  <si>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</si>
  <si>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</si>
  <si>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</si>
  <si>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</si>
  <si>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</si>
  <si>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</si>
  <si>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</si>
  <si>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</si>
  <si>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</si>
  <si>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</si>
  <si>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</si>
  <si>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</si>
  <si>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</si>
  <si>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</si>
  <si>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</si>
  <si>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</si>
  <si>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</si>
  <si>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</si>
  <si>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</si>
  <si>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</si>
  <si>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</si>
  <si>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</si>
  <si>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</si>
  <si>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</si>
  <si>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</si>
  <si>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</si>
  <si>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</si>
  <si>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</si>
  <si>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</si>
  <si>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</si>
  <si>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</si>
  <si>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</si>
  <si>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</si>
  <si>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</si>
  <si>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</si>
  <si>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</si>
  <si>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</si>
  <si>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</si>
  <si>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</si>
  <si>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</si>
  <si>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</si>
  <si>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</si>
  <si>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</si>
  <si>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</si>
  <si>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</si>
  <si>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</si>
  <si>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</si>
  <si>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</si>
  <si>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</si>
  <si>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</si>
  <si>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</si>
  <si>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</si>
  <si>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</si>
  <si>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</si>
  <si>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</si>
  <si>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</si>
  <si>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</si>
  <si>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</si>
  <si>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</si>
  <si>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</si>
  <si>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</si>
  <si>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</si>
  <si>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</si>
  <si>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</si>
  <si>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</si>
  <si>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</si>
  <si>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</si>
  <si>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</si>
  <si>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</si>
  <si>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</si>
  <si>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</si>
  <si>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</si>
  <si>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</si>
  <si>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</si>
  <si>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</si>
  <si>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</si>
  <si>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</si>
  <si>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</si>
  <si>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</si>
  <si>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</si>
  <si>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</si>
  <si>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</si>
  <si>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</si>
  <si>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</si>
  <si>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</si>
  <si>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</si>
  <si>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</si>
  <si>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</si>
  <si>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</si>
  <si>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</si>
  <si>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</si>
  <si>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</si>
  <si>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</si>
  <si>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</si>
  <si>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</si>
  <si>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</si>
  <si>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</si>
  <si>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</si>
  <si>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</si>
  <si>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</si>
  <si>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</si>
  <si>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</si>
  <si>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</si>
  <si>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</si>
  <si>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</si>
  <si>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</si>
  <si>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</si>
  <si>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</si>
  <si>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</si>
  <si>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</si>
  <si>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</si>
  <si>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</si>
  <si>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</si>
  <si>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</si>
  <si>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</si>
  <si>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</si>
  <si>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</si>
  <si>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</si>
  <si>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</si>
  <si>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</si>
  <si>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</si>
  <si>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</si>
  <si>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</si>
  <si>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</si>
  <si>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</si>
  <si>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</si>
  <si>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</si>
  <si>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</si>
  <si>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</si>
  <si>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</si>
  <si>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</si>
  <si>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</si>
  <si>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</si>
  <si>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</si>
  <si>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</si>
  <si>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</si>
  <si>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</si>
  <si>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</si>
  <si>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</si>
  <si>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</si>
  <si>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</si>
  <si>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</si>
  <si>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</si>
  <si>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</si>
  <si>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</si>
  <si>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</si>
  <si>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</si>
  <si>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</si>
  <si>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</si>
  <si>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</si>
  <si>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</si>
  <si>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</si>
  <si>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</si>
  <si>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</si>
  <si>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</si>
  <si>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</si>
  <si>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</si>
  <si>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</si>
  <si>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</si>
  <si>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</si>
  <si>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</si>
  <si>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</si>
  <si>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</si>
  <si>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</si>
  <si>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</si>
  <si>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</si>
  <si>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</si>
  <si>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</si>
  <si>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</si>
  <si>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</si>
  <si>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</si>
  <si>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</si>
  <si>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</si>
  <si>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</si>
  <si>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</si>
  <si>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</si>
  <si>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</si>
  <si>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</si>
  <si>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</si>
  <si>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</si>
  <si>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</si>
  <si>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</si>
  <si>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</si>
  <si>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</si>
  <si>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</si>
  <si>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</si>
  <si>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</si>
  <si>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</si>
  <si>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</si>
  <si>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</si>
  <si>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</si>
  <si>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</si>
  <si>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</si>
  <si>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</si>
  <si>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</si>
  <si>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</si>
  <si>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</si>
  <si>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</si>
  <si>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</si>
  <si>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</si>
  <si>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</si>
  <si>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</si>
  <si>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</si>
  <si>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</si>
  <si>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</si>
  <si>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</si>
  <si>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</si>
  <si>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</si>
  <si>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</si>
  <si>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</si>
  <si>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</si>
  <si>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</si>
  <si>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</si>
  <si>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</si>
  <si>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</si>
  <si>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</si>
  <si>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</si>
  <si>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</si>
  <si>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</si>
  <si>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</si>
  <si>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</si>
  <si>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</si>
  <si>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</si>
  <si>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</si>
  <si>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</si>
  <si>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</si>
  <si>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</si>
  <si>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</si>
  <si>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</si>
  <si>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</si>
  <si>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</si>
  <si>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</si>
  <si>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</si>
  <si>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</si>
  <si>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</si>
  <si>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</si>
  <si>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</si>
  <si>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</si>
  <si>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</si>
  <si>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</si>
  <si>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</si>
  <si>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</si>
  <si>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</si>
  <si>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</si>
  <si>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</si>
  <si>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</si>
  <si>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</si>
  <si>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</si>
  <si>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</si>
  <si>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</si>
  <si>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</si>
  <si>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</si>
  <si>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</si>
  <si>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</si>
  <si>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</si>
  <si>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</si>
  <si>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</si>
  <si>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</si>
  <si>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</si>
  <si>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</si>
  <si>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</si>
  <si>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</si>
  <si>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</si>
  <si>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</si>
  <si>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</si>
  <si>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</si>
  <si>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</si>
  <si>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</si>
  <si>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</si>
  <si>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</si>
  <si>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</si>
  <si>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</si>
  <si>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</si>
  <si>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</si>
  <si>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</si>
  <si>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</si>
  <si>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</si>
  <si>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</si>
  <si>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</si>
  <si>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</si>
  <si>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</si>
  <si>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</si>
  <si>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</si>
  <si>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</si>
  <si>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</si>
  <si>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</si>
  <si>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</si>
  <si>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</si>
  <si>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</si>
  <si>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</si>
  <si>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</si>
  <si>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</si>
  <si>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</si>
  <si>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</si>
  <si>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</si>
  <si>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</si>
  <si>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</si>
  <si>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</si>
  <si>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</si>
  <si>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</si>
  <si>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</si>
  <si>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</si>
  <si>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</si>
  <si>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</si>
  <si>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</si>
  <si>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</si>
  <si>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</si>
  <si>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</si>
  <si>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</si>
  <si>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</si>
  <si>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</si>
  <si>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</si>
  <si>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</si>
  <si>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</si>
  <si>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</si>
  <si>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</si>
  <si>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</si>
  <si>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</si>
  <si>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</si>
  <si>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</si>
  <si>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</si>
  <si>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</si>
  <si>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</si>
  <si>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</si>
  <si>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</si>
  <si>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</si>
  <si>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</si>
  <si>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</si>
  <si>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</si>
  <si>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</si>
  <si>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</si>
  <si>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</si>
  <si>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</si>
  <si>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</si>
  <si>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</si>
  <si>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</si>
  <si>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</si>
  <si>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</si>
  <si>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</si>
  <si>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</si>
  <si>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</si>
  <si>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</si>
  <si>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</si>
  <si>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</si>
  <si>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</si>
  <si>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</si>
  <si>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</si>
  <si>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</si>
  <si>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</si>
  <si>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</si>
  <si>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</si>
  <si>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</si>
  <si>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</si>
  <si>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</si>
  <si>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</si>
  <si>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</si>
  <si>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</si>
  <si>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</si>
  <si>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</si>
  <si>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</si>
  <si>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</si>
  <si>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</si>
  <si>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</si>
  <si>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</si>
  <si>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</si>
  <si>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</si>
  <si>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</si>
  <si>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</si>
  <si>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</si>
  <si>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</si>
  <si>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</si>
  <si>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</si>
  <si>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</si>
  <si>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</si>
  <si>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</si>
  <si>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</si>
  <si>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</si>
  <si>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</si>
  <si>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</si>
  <si>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</si>
  <si>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</si>
  <si>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</si>
  <si>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</si>
  <si>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</si>
  <si>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</si>
  <si>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</si>
  <si>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</si>
  <si>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</si>
  <si>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</si>
  <si>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</si>
  <si>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</si>
  <si>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</si>
  <si>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</si>
  <si>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</si>
  <si>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</si>
  <si>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</si>
  <si>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</si>
  <si>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</si>
  <si>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</si>
  <si>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</si>
  <si>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</si>
  <si>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</si>
  <si>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</si>
  <si>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</si>
  <si>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</si>
  <si>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</si>
  <si>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</si>
  <si>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</si>
  <si>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</si>
  <si>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</si>
  <si>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</si>
  <si>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</si>
  <si>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</si>
  <si>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</si>
  <si>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</si>
  <si>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</si>
  <si>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</si>
  <si>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</si>
  <si>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</si>
  <si>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</si>
  <si>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</si>
  <si>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</si>
  <si>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</si>
  <si>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</si>
  <si>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</si>
  <si>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</si>
  <si>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</si>
  <si>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</si>
  <si>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</si>
  <si>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</si>
  <si>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</si>
  <si>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</si>
  <si>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</si>
  <si>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</si>
  <si>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</si>
  <si>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</si>
  <si>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</si>
  <si>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</si>
  <si>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</si>
  <si>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</si>
  <si>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</si>
  <si>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</si>
  <si>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</si>
  <si>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</si>
  <si>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</si>
  <si>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</si>
  <si>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</si>
  <si>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</si>
  <si>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</si>
  <si>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</si>
  <si>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</si>
  <si>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</si>
  <si>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</si>
  <si>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</si>
  <si>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</si>
  <si>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</si>
  <si>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</si>
  <si>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</si>
  <si>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</si>
  <si>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</si>
  <si>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</si>
  <si>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</si>
  <si>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</si>
  <si>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</si>
  <si>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</si>
  <si>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</si>
  <si>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</si>
  <si>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</si>
  <si>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</si>
  <si>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</si>
  <si>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</si>
  <si>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</si>
  <si>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</si>
  <si>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</si>
  <si>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</si>
  <si>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</si>
  <si>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</si>
  <si>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</si>
  <si>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</si>
  <si>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</si>
  <si>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</si>
  <si>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</si>
  <si>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</si>
  <si>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</si>
  <si>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</si>
  <si>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</si>
  <si>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</si>
  <si>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</si>
  <si>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</si>
  <si>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</si>
  <si>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</si>
  <si>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</si>
  <si>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</si>
  <si>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</si>
  <si>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</si>
  <si>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</si>
  <si>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</si>
  <si>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</si>
  <si>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</si>
  <si>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</si>
  <si>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</si>
  <si>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</si>
  <si>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</si>
  <si>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</si>
  <si>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</si>
  <si>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</si>
  <si>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</si>
  <si>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</si>
  <si>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</si>
  <si>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</si>
  <si>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</si>
  <si>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</si>
  <si>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</si>
  <si>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</si>
  <si>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</si>
  <si>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</si>
  <si>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</si>
  <si>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</si>
  <si>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</si>
  <si>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</si>
  <si>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</si>
  <si>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</si>
  <si>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</si>
  <si>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</si>
  <si>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</si>
  <si>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</si>
  <si>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</si>
  <si>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</si>
  <si>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</si>
  <si>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</si>
  <si>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</si>
  <si>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</si>
  <si>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</si>
  <si>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</si>
  <si>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</si>
  <si>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</si>
  <si>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</si>
  <si>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</si>
  <si>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</si>
  <si>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</si>
  <si>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</si>
  <si>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</si>
  <si>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</si>
  <si>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</si>
  <si>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</si>
  <si>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</si>
  <si>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</si>
  <si>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</si>
  <si>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</si>
  <si>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</si>
  <si>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</si>
  <si>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</si>
  <si>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</si>
  <si>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</si>
  <si>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</si>
  <si>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</si>
  <si>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</si>
  <si>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</si>
  <si>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</si>
  <si>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</si>
  <si>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</si>
  <si>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</si>
  <si>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</si>
  <si>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</si>
  <si>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</si>
  <si>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</si>
  <si>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</si>
  <si>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</si>
  <si>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</si>
  <si>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</si>
  <si>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</si>
  <si>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</si>
  <si>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</si>
  <si>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</si>
  <si>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</si>
  <si>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</si>
  <si>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</si>
  <si>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</si>
  <si>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</si>
  <si>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</si>
  <si>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</si>
  <si>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</si>
  <si>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</si>
  <si>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</si>
  <si>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</si>
  <si>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</si>
  <si>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</si>
  <si>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</si>
  <si>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</si>
  <si>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</si>
  <si>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</si>
  <si>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</si>
  <si>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</si>
  <si>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</si>
  <si>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</si>
  <si>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</si>
  <si>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</si>
  <si>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</si>
  <si>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</si>
  <si>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</si>
  <si>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</si>
  <si>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</si>
  <si>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</si>
  <si>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</si>
  <si>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</si>
  <si>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</si>
  <si>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</si>
  <si>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</si>
  <si>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</si>
  <si>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</si>
  <si>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</si>
  <si>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</si>
  <si>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</si>
  <si>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</si>
  <si>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</si>
  <si>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</si>
  <si>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</si>
  <si>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</si>
  <si>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</si>
  <si>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</si>
  <si>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</si>
  <si>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</si>
  <si>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</si>
  <si>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</si>
  <si>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</si>
  <si>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</si>
  <si>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</si>
  <si>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</si>
  <si>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</si>
  <si>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</si>
  <si>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</si>
  <si>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</si>
  <si>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</si>
  <si>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</si>
  <si>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</si>
  <si>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</si>
  <si>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</si>
  <si>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</si>
  <si>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</si>
  <si>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</si>
  <si>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</si>
  <si>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</si>
  <si>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</si>
  <si>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</si>
  <si>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</si>
  <si>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</si>
  <si>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</si>
  <si>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</si>
  <si>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</si>
  <si>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</si>
  <si>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</si>
  <si>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</si>
  <si>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</si>
  <si>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</si>
  <si>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</si>
  <si>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</si>
  <si>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</si>
  <si>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</si>
  <si>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</si>
  <si>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</si>
  <si>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</si>
  <si>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</si>
  <si>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</si>
  <si>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</si>
  <si>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</si>
  <si>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</si>
  <si>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</si>
  <si>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</si>
  <si>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</si>
  <si>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</si>
  <si>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</si>
  <si>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</si>
  <si>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</si>
  <si>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</si>
  <si>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</si>
  <si>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</si>
  <si>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</si>
  <si>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</si>
  <si>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</si>
  <si>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</si>
  <si>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</si>
  <si>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</si>
  <si>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</si>
  <si>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</si>
  <si>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</si>
  <si>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</si>
  <si>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</si>
  <si>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</si>
  <si>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</si>
  <si>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</si>
  <si>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</si>
  <si>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</si>
  <si>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</si>
  <si>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</si>
  <si>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</si>
  <si>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</si>
  <si>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</si>
  <si>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</si>
  <si>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</si>
  <si>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</si>
  <si>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</si>
  <si>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</si>
  <si>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</si>
  <si>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</si>
  <si>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</si>
  <si>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</si>
  <si>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</si>
  <si>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</si>
  <si>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</si>
  <si>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</si>
  <si>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</si>
  <si>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</si>
  <si>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</si>
  <si>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</si>
  <si>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</si>
  <si>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</si>
  <si>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</si>
  <si>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</si>
  <si>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</si>
  <si>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</si>
  <si>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</si>
  <si>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</si>
  <si>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</si>
  <si>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</si>
  <si>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</si>
  <si>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</si>
  <si>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</si>
  <si>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</si>
  <si>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</si>
  <si>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</si>
  <si>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</si>
  <si>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</si>
  <si>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</si>
  <si>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</si>
  <si>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</si>
  <si>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</si>
  <si>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</si>
  <si>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</si>
  <si>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</si>
  <si>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</si>
  <si>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</si>
  <si>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</si>
  <si>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</si>
  <si>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</si>
  <si>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</si>
  <si>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</si>
  <si>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</si>
  <si>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</si>
  <si>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</si>
  <si>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</si>
  <si>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</si>
  <si>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</si>
  <si>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</si>
  <si>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</si>
  <si>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</si>
  <si>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</si>
  <si>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</si>
  <si>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</si>
  <si>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</si>
  <si>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</si>
  <si>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</si>
  <si>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</si>
  <si>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</si>
  <si>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</si>
  <si>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</si>
  <si>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</si>
  <si>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</si>
  <si>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</si>
  <si>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</si>
  <si>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</si>
  <si>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</si>
  <si>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</si>
  <si>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</si>
  <si>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</si>
  <si>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</si>
  <si>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</si>
  <si>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</si>
  <si>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</si>
  <si>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</si>
  <si>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</si>
  <si>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</si>
  <si>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</si>
  <si>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</si>
  <si>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</si>
  <si>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</si>
  <si>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</si>
  <si>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</si>
  <si>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</si>
  <si>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</si>
  <si>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</si>
  <si>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</si>
  <si>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</si>
  <si>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</si>
  <si>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</si>
  <si>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</si>
  <si>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</si>
  <si>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</si>
  <si>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</si>
  <si>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</si>
  <si>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</si>
  <si>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</si>
  <si>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</si>
  <si>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</si>
  <si>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</si>
  <si>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</si>
  <si>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</si>
  <si>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</si>
  <si>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</si>
  <si>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</si>
  <si>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</si>
  <si>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</si>
  <si>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</si>
  <si>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</si>
  <si>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</si>
  <si>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</si>
  <si>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</si>
  <si>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</si>
  <si>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</si>
  <si>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</si>
  <si>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</si>
  <si>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</si>
  <si>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</si>
  <si>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</si>
  <si>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</si>
  <si>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</si>
  <si>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</si>
  <si>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</si>
  <si>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</si>
  <si>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</si>
  <si>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</si>
  <si>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</si>
  <si>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</si>
  <si>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</si>
  <si>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</si>
  <si>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</si>
  <si>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</si>
  <si>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</si>
  <si>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</si>
  <si>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</si>
  <si>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</si>
  <si>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</si>
  <si>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</si>
  <si>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</si>
  <si>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</si>
  <si>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</si>
  <si>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</si>
  <si>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</si>
  <si>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</si>
  <si>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</si>
  <si>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</si>
  <si>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</si>
  <si>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</si>
  <si>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</si>
  <si>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</si>
  <si>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</si>
  <si>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</si>
  <si>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</si>
  <si>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</si>
  <si>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</si>
  <si>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</si>
  <si>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</si>
  <si>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</si>
  <si>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</si>
  <si>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</si>
  <si>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</si>
  <si>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</si>
  <si>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</si>
  <si>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</si>
  <si>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</si>
  <si>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</si>
  <si>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</si>
  <si>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</si>
  <si>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</si>
  <si>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</si>
  <si>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</si>
  <si>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</si>
  <si>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</si>
  <si>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</si>
  <si>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</si>
  <si>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</si>
  <si>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</si>
  <si>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</si>
  <si>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</si>
  <si>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</si>
  <si>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</si>
  <si>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</si>
  <si>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</si>
  <si>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</si>
  <si>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</si>
  <si>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</si>
  <si>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</si>
  <si>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</si>
  <si>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</si>
  <si>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</si>
  <si>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</si>
  <si>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</si>
  <si>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</si>
  <si>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</si>
  <si>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</si>
  <si>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</si>
  <si>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</si>
  <si>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</si>
  <si>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</si>
  <si>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</si>
  <si>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</si>
  <si>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</si>
  <si>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</si>
  <si>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</si>
  <si>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</si>
  <si>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</si>
  <si>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</si>
  <si>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</si>
  <si>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</si>
  <si>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</si>
  <si>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</si>
  <si>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</si>
  <si>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</si>
  <si>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</si>
  <si>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</si>
  <si>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</si>
  <si>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</si>
  <si>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</si>
  <si>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</si>
  <si>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</si>
  <si>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</si>
  <si>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</si>
  <si>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</si>
  <si>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</si>
  <si>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</si>
  <si>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</si>
  <si>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</si>
  <si>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</si>
  <si>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</si>
  <si>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</si>
  <si>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</si>
  <si>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</si>
  <si>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</si>
  <si>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</si>
  <si>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</si>
  <si>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</si>
  <si>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</si>
  <si>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</si>
  <si>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</si>
  <si>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</si>
  <si>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</si>
  <si>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</si>
  <si>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</si>
  <si>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</si>
  <si>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</si>
  <si>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</si>
  <si>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</si>
  <si>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</si>
  <si>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</si>
  <si>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</si>
  <si>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</si>
  <si>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</si>
  <si>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</si>
  <si>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</si>
  <si>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</si>
  <si>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</si>
  <si>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</si>
  <si>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</si>
  <si>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</si>
  <si>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</si>
  <si>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</si>
  <si>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</si>
  <si>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</si>
  <si>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</si>
  <si>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</si>
  <si>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</si>
  <si>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</si>
  <si>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</si>
  <si>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</si>
  <si>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</si>
  <si>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</si>
  <si>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</si>
  <si>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</si>
  <si>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</si>
  <si>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</si>
  <si>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</si>
  <si>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</si>
  <si>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</si>
  <si>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</si>
  <si>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</si>
  <si>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</si>
  <si>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</si>
  <si>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</si>
  <si>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</si>
  <si>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</si>
  <si>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</si>
  <si>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</si>
  <si>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</si>
  <si>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</si>
  <si>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</si>
  <si>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</si>
  <si>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</si>
  <si>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</si>
  <si>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</si>
  <si>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</si>
  <si>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</si>
  <si>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</si>
  <si>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</si>
  <si>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</si>
  <si>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</si>
  <si>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</si>
  <si>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</si>
  <si>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</si>
  <si>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</si>
  <si>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</si>
  <si>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</si>
  <si>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</si>
  <si>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</si>
  <si>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</si>
  <si>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</si>
  <si>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</si>
  <si>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</si>
  <si>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</si>
  <si>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</si>
  <si>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</si>
  <si>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</si>
  <si>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</si>
  <si>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</si>
  <si>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</si>
  <si>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</si>
  <si>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</si>
  <si>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</si>
  <si>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</si>
  <si>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</si>
  <si>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</si>
  <si>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</si>
  <si>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</si>
  <si>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</si>
  <si>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</si>
  <si>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</si>
  <si>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</si>
  <si>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</si>
  <si>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</si>
  <si>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</si>
  <si>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</si>
  <si>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</si>
  <si>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</si>
  <si>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</si>
  <si>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</si>
  <si>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</si>
  <si>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</si>
  <si>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</si>
  <si>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</si>
  <si>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</si>
  <si>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</si>
  <si>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</si>
  <si>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</si>
  <si>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</si>
  <si>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</si>
  <si>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</si>
  <si>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</si>
  <si>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</si>
  <si>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</si>
  <si>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</si>
  <si>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</si>
  <si>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</si>
  <si>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</si>
  <si>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</si>
  <si>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</si>
  <si>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</si>
  <si>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</si>
  <si>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</si>
  <si>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</si>
  <si>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</si>
  <si>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</si>
  <si>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</si>
  <si>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</si>
  <si>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</si>
  <si>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</si>
  <si>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</si>
  <si>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</si>
  <si>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</si>
  <si>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</si>
  <si>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</si>
  <si>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</si>
  <si>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</si>
  <si>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</si>
  <si>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</si>
  <si>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</si>
  <si>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</si>
  <si>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</si>
  <si>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</si>
  <si>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</si>
  <si>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</si>
  <si>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</si>
  <si>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</si>
  <si>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</si>
  <si>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</si>
  <si>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</si>
  <si>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</si>
  <si>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</si>
  <si>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</si>
  <si>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</si>
  <si>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</si>
  <si>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</si>
  <si>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</si>
  <si>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</si>
  <si>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</si>
  <si>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</si>
  <si>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</si>
  <si>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</si>
  <si>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</si>
  <si>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</si>
  <si>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</si>
  <si>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</si>
  <si>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</si>
  <si>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</si>
  <si>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</si>
  <si>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</si>
  <si>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</si>
  <si>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</si>
  <si>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</si>
  <si>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</si>
  <si>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</si>
  <si>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</si>
  <si>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</si>
  <si>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</si>
  <si>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</si>
  <si>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</si>
  <si>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</si>
  <si>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</si>
  <si>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</si>
  <si>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</si>
  <si>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</si>
  <si>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</si>
  <si>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</si>
  <si>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</si>
  <si>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</si>
  <si>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</si>
  <si>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</si>
  <si>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</si>
  <si>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</si>
  <si>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</si>
  <si>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</si>
  <si>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</si>
  <si>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</si>
  <si>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</si>
  <si>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</si>
  <si>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</si>
  <si>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</si>
  <si>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</si>
  <si>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</si>
  <si>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</si>
  <si>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</si>
  <si>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</si>
  <si>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</si>
  <si>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</si>
  <si>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</si>
  <si>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</si>
  <si>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</si>
  <si>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</si>
  <si>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</si>
  <si>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</si>
  <si>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</si>
  <si>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</si>
  <si>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</si>
  <si>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</si>
  <si>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</si>
  <si>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</si>
  <si>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</si>
  <si>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</si>
  <si>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</si>
  <si>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</si>
  <si>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</si>
  <si>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</si>
  <si>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</si>
  <si>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</si>
  <si>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</si>
  <si>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</si>
  <si>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</si>
  <si>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</si>
  <si>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</si>
  <si>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</si>
  <si>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</si>
  <si>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</si>
  <si>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</si>
  <si>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</si>
  <si>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</si>
  <si>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</si>
  <si>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</si>
  <si>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</si>
  <si>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</si>
  <si>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</si>
  <si>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</si>
  <si>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</si>
  <si>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</si>
  <si>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</si>
  <si>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</si>
  <si>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</si>
  <si>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</si>
  <si>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</si>
  <si>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</si>
  <si>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</si>
  <si>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</si>
  <si>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</si>
  <si>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</si>
  <si>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</si>
  <si>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</si>
  <si>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</si>
  <si>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</si>
  <si>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</si>
  <si>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</si>
  <si>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</si>
  <si>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</si>
  <si>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</si>
  <si>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</si>
  <si>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</si>
  <si>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</si>
  <si>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</si>
  <si>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</si>
  <si>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</si>
  <si>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</si>
  <si>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</si>
  <si>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</si>
  <si>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</si>
  <si>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</si>
  <si>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</si>
  <si>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</si>
  <si>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</si>
  <si>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</si>
  <si>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</si>
  <si>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</si>
  <si>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</si>
  <si>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</si>
  <si>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</si>
  <si>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</si>
  <si>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</si>
  <si>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</si>
  <si>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</si>
  <si>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</si>
  <si>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</si>
  <si>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</si>
  <si>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</si>
  <si>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</si>
  <si>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</si>
  <si>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</si>
  <si>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</si>
  <si>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</si>
  <si>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</si>
  <si>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</si>
  <si>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</si>
  <si>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</si>
  <si>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</si>
  <si>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</si>
  <si>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</si>
  <si>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</si>
  <si>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</si>
  <si>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</si>
  <si>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</si>
  <si>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</si>
  <si>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</si>
  <si>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</si>
  <si>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</si>
  <si>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</si>
  <si>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</si>
  <si>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</si>
  <si>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</si>
  <si>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</si>
  <si>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</si>
  <si>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</si>
  <si>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</si>
  <si>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</si>
  <si>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</si>
  <si>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</si>
  <si>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</si>
  <si>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</si>
  <si>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</si>
  <si>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</si>
  <si>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</si>
  <si>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</si>
  <si>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</si>
  <si>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</si>
  <si>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</si>
  <si>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</si>
  <si>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</si>
  <si>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</si>
  <si>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</si>
  <si>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</si>
  <si>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</si>
  <si>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</si>
  <si>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</si>
  <si>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</si>
  <si>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</si>
  <si>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</si>
  <si>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</si>
  <si>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</si>
  <si>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</si>
  <si>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</si>
  <si>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</si>
  <si>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</si>
  <si>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</si>
  <si>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</si>
  <si>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</si>
  <si>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</si>
  <si>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</si>
  <si>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</si>
  <si>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</si>
  <si>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</si>
  <si>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</si>
  <si>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</si>
  <si>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</si>
  <si>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</si>
  <si>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</si>
  <si>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</si>
  <si>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</si>
  <si>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</si>
  <si>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</si>
  <si>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</si>
  <si>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</si>
  <si>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</si>
  <si>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</si>
  <si>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</si>
  <si>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</si>
  <si>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</si>
  <si>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</si>
  <si>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</si>
  <si>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</si>
  <si>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</si>
  <si>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</si>
  <si>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</si>
  <si>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</si>
  <si>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</si>
  <si>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</si>
  <si>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</si>
  <si>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</si>
  <si>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</si>
  <si>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</si>
  <si>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</si>
  <si>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</si>
  <si>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</si>
  <si>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</si>
  <si>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</si>
  <si>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</si>
  <si>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</si>
  <si>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</si>
  <si>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</si>
  <si>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</si>
  <si>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</si>
  <si>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</si>
  <si>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</si>
  <si>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</si>
  <si>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</si>
  <si>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</si>
  <si>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</si>
  <si>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</si>
  <si>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</si>
  <si>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</si>
  <si>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</si>
  <si>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</si>
  <si>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</si>
  <si>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</si>
  <si>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</si>
  <si>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</si>
  <si>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</si>
  <si>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</si>
  <si>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</si>
  <si>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</si>
  <si>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</si>
  <si>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</si>
  <si>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</si>
  <si>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</si>
  <si>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</si>
  <si>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</si>
  <si>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</si>
  <si>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</si>
  <si>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</si>
  <si>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</si>
  <si>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</si>
  <si>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</si>
  <si>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</si>
  <si>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</si>
  <si>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</si>
  <si>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</si>
  <si>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</si>
  <si>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</si>
  <si>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</si>
  <si>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</si>
  <si>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</si>
  <si>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</si>
  <si>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</si>
  <si>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</si>
  <si>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</si>
  <si>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</si>
  <si>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</si>
  <si>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</si>
  <si>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</si>
  <si>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</si>
  <si>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</si>
  <si>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</si>
  <si>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</si>
  <si>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</si>
  <si>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</si>
  <si>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</si>
  <si>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</si>
  <si>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</si>
  <si>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</si>
  <si>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</si>
  <si>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</si>
  <si>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</si>
  <si>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</si>
  <si>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</si>
  <si>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</si>
  <si>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</si>
  <si>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</si>
  <si>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</si>
  <si>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</si>
  <si>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</si>
  <si>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</si>
  <si>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</si>
  <si>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</si>
  <si>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</si>
  <si>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</si>
  <si>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</si>
  <si>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</si>
  <si>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</si>
  <si>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</si>
  <si>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</si>
  <si>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</si>
  <si>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</si>
  <si>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</si>
  <si>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</si>
  <si>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</si>
  <si>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</si>
  <si>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</si>
  <si>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</si>
  <si>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</si>
  <si>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</si>
  <si>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</si>
  <si>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</si>
  <si>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</si>
  <si>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</si>
  <si>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</si>
  <si>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</si>
  <si>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</si>
  <si>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</si>
  <si>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</si>
  <si>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</si>
  <si>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</si>
  <si>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</si>
  <si>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</si>
  <si>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</si>
  <si>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</si>
  <si>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</si>
  <si>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</si>
  <si>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</si>
  <si>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</si>
  <si>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</si>
  <si>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</si>
  <si>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</si>
  <si>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</si>
  <si>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</si>
  <si>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</si>
  <si>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</si>
  <si>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</si>
  <si>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</si>
  <si>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</si>
  <si>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</si>
  <si>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</si>
  <si>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</si>
  <si>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</si>
  <si>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</si>
  <si>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</si>
  <si>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</si>
  <si>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</si>
  <si>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</si>
  <si>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</si>
  <si>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</si>
  <si>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</si>
  <si>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</si>
  <si>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</si>
  <si>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</si>
  <si>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</si>
  <si>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</si>
  <si>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</si>
  <si>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</si>
  <si>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</si>
  <si>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</si>
  <si>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</si>
  <si>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</si>
  <si>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</si>
  <si>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</si>
  <si>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</si>
  <si>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</si>
  <si>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</si>
  <si>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</si>
  <si>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</si>
  <si>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</si>
  <si>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</si>
  <si>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</si>
  <si>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</si>
  <si>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</si>
  <si>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</si>
  <si>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</si>
  <si>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</si>
  <si>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</si>
  <si>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</si>
  <si>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</si>
  <si>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</si>
  <si>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</si>
  <si>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</si>
  <si>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</si>
  <si>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</si>
  <si>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</si>
  <si>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</si>
  <si>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</si>
  <si>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</si>
  <si>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</si>
  <si>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</si>
  <si>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</si>
  <si>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</si>
  <si>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</si>
  <si>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</si>
  <si>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</si>
  <si>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</si>
  <si>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</si>
  <si>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</si>
  <si>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</si>
  <si>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</si>
  <si>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</si>
  <si>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</si>
  <si>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</si>
  <si>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</si>
  <si>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</si>
  <si>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</si>
  <si>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</si>
  <si>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</si>
  <si>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</si>
  <si>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</si>
  <si>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</si>
  <si>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</si>
  <si>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</si>
  <si>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</si>
  <si>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</si>
  <si>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</si>
  <si>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</si>
  <si>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</si>
  <si>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</si>
  <si>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</si>
  <si>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</si>
  <si>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</si>
  <si>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</si>
  <si>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</si>
  <si>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</si>
  <si>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</si>
  <si>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</si>
  <si>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</si>
  <si>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</si>
  <si>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</si>
  <si>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</si>
  <si>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</si>
  <si>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</si>
  <si>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</si>
  <si>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</si>
  <si>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</si>
  <si>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</si>
  <si>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</si>
  <si>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</si>
  <si>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</si>
  <si>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</si>
  <si>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</si>
  <si>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</si>
  <si>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</si>
  <si>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</si>
  <si>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</si>
  <si>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</si>
  <si>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</si>
  <si>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</si>
  <si>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</si>
  <si>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</si>
  <si>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</si>
  <si>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</si>
  <si>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</si>
  <si>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</si>
  <si>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</si>
  <si>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</si>
  <si>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</si>
  <si>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</si>
  <si>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</si>
  <si>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</si>
  <si>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</si>
  <si>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</si>
  <si>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</si>
  <si>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</si>
  <si>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</si>
  <si>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</si>
  <si>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</si>
  <si>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</si>
  <si>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</si>
  <si>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</si>
  <si>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</si>
  <si>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</si>
  <si>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</si>
  <si>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</si>
  <si>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</si>
  <si>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</si>
  <si>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</si>
  <si>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</si>
  <si>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</si>
  <si>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</si>
  <si>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</si>
  <si>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</si>
  <si>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</si>
  <si>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</si>
  <si>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</si>
  <si>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</si>
  <si>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</si>
  <si>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</si>
  <si>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</si>
  <si>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</si>
  <si>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</si>
  <si>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</si>
  <si>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</si>
  <si>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</si>
  <si>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</si>
  <si>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</si>
  <si>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</si>
  <si>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</si>
  <si>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</si>
  <si>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</si>
  <si>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</si>
  <si>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</si>
  <si>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</si>
  <si>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</si>
  <si>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</si>
  <si>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</si>
  <si>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</si>
  <si>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</si>
  <si>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</si>
  <si>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</si>
  <si>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</si>
  <si>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</si>
  <si>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</si>
  <si>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</si>
  <si>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</si>
  <si>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</si>
  <si>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</si>
  <si>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</si>
  <si>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</si>
  <si>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</si>
  <si>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</si>
  <si>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</si>
  <si>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</si>
  <si>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</si>
  <si>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</si>
  <si>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</si>
  <si>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</si>
  <si>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</si>
  <si>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</si>
  <si>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</si>
  <si>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</si>
  <si>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</si>
  <si>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</si>
  <si>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</si>
  <si>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</si>
  <si>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</si>
  <si>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</si>
  <si>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</si>
  <si>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</si>
  <si>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</si>
  <si>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</si>
  <si>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</si>
  <si>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</si>
  <si>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</si>
  <si>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</si>
  <si>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</si>
  <si>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</si>
  <si>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</si>
  <si>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</si>
  <si>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</si>
  <si>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</si>
  <si>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</si>
  <si>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</si>
  <si>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</si>
  <si>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</si>
  <si>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</si>
  <si>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</si>
  <si>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</si>
  <si>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</si>
  <si>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</si>
  <si>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</si>
  <si>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</si>
  <si>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</si>
  <si>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</si>
  <si>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</si>
  <si>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</si>
  <si>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</si>
  <si>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</si>
  <si>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</si>
  <si>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</si>
  <si>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</si>
  <si>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</si>
  <si>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</si>
  <si>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</si>
  <si>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</si>
  <si>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</si>
  <si>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</si>
  <si>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</si>
  <si>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</si>
  <si>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</si>
  <si>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</si>
  <si>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</si>
  <si>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</si>
  <si>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</si>
  <si>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</si>
  <si>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</si>
  <si>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</si>
  <si>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</si>
  <si>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</si>
  <si>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</si>
  <si>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</si>
  <si>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</si>
  <si>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</si>
  <si>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</si>
  <si>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</si>
  <si>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</si>
  <si>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</si>
  <si>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</si>
  <si>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</si>
  <si>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</si>
  <si>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</si>
  <si>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</si>
  <si>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</si>
  <si>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</si>
  <si>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</si>
  <si>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</si>
  <si>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</si>
  <si>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</si>
  <si>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</si>
  <si>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</si>
  <si>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</si>
  <si>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</si>
  <si>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</si>
  <si>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</si>
  <si>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</si>
  <si>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</si>
  <si>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</si>
  <si>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</si>
  <si>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</si>
  <si>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</si>
  <si>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</si>
  <si>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</si>
  <si>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</si>
  <si>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</si>
  <si>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</si>
  <si>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</si>
  <si>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</si>
  <si>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</si>
  <si>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</si>
  <si>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</si>
  <si>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</si>
  <si>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</si>
  <si>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</si>
  <si>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</si>
  <si>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</si>
  <si>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</si>
  <si>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</si>
  <si>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</si>
  <si>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</si>
  <si>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</si>
  <si>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</si>
  <si>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</si>
  <si>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</si>
  <si>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</si>
  <si>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</si>
  <si>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</si>
  <si>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</si>
  <si>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</si>
  <si>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</si>
  <si>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</si>
  <si>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</si>
  <si>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</si>
  <si>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</si>
  <si>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</si>
  <si>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</si>
  <si>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</si>
  <si>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</si>
  <si>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</si>
  <si>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</si>
  <si>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</si>
  <si>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</si>
  <si>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</si>
  <si>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</si>
  <si>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</si>
  <si>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</si>
  <si>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</si>
  <si>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</si>
  <si>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</si>
  <si>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</si>
  <si>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</si>
  <si>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</si>
  <si>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</si>
  <si>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</si>
  <si>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</si>
  <si>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</si>
  <si>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</si>
  <si>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</si>
  <si>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</si>
  <si>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</si>
  <si>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</si>
  <si>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</si>
  <si>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</si>
  <si>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</si>
  <si>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</si>
  <si>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</si>
  <si>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</si>
  <si>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</si>
  <si>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</si>
  <si>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</si>
  <si>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</si>
  <si>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</si>
  <si>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</si>
  <si>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</si>
  <si>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</si>
  <si>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</si>
  <si>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</si>
  <si>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</si>
  <si>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</si>
  <si>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</si>
  <si>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</si>
  <si>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</si>
  <si>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</si>
  <si>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</si>
  <si>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</si>
  <si>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</si>
  <si>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</si>
  <si>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</si>
  <si>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</si>
  <si>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</si>
  <si>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</si>
  <si>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</si>
  <si>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</si>
  <si>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</si>
  <si>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</si>
  <si>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</si>
  <si>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</si>
  <si>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</si>
  <si>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</si>
  <si>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</si>
  <si>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</si>
  <si>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</si>
  <si>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</si>
  <si>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</si>
  <si>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</si>
  <si>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</si>
  <si>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</si>
  <si>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</si>
  <si>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</si>
  <si>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</si>
  <si>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</si>
  <si>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</si>
  <si>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</si>
  <si>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</si>
  <si>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</si>
  <si>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</si>
  <si>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</si>
  <si>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</si>
  <si>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</si>
  <si>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</si>
  <si>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</si>
  <si>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</si>
  <si>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</si>
  <si>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</si>
  <si>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</si>
  <si>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</si>
  <si>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</si>
  <si>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</si>
  <si>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</si>
  <si>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</si>
  <si>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</si>
  <si>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</si>
  <si>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</si>
  <si>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</si>
  <si>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</si>
  <si>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</si>
  <si>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</si>
  <si>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</si>
  <si>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</si>
  <si>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</si>
  <si>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</si>
  <si>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</si>
  <si>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</si>
  <si>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</si>
  <si>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</si>
  <si>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</si>
  <si>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</si>
  <si>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</si>
  <si>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</si>
  <si>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</si>
  <si>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</si>
  <si>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</si>
  <si>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</si>
  <si>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</si>
  <si>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</si>
  <si>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</si>
  <si>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</si>
  <si>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</si>
  <si>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</si>
  <si>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</si>
  <si>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</si>
  <si>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</si>
  <si>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</si>
  <si>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</si>
  <si>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</si>
  <si>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</si>
  <si>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</si>
  <si>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</si>
  <si>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</si>
  <si>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</si>
  <si>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</si>
  <si>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</si>
  <si>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</si>
  <si>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</si>
  <si>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</si>
  <si>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</si>
  <si>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</si>
  <si>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</si>
  <si>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</si>
  <si>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</si>
  <si>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</si>
  <si>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</si>
  <si>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</si>
  <si>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</si>
  <si>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</si>
  <si>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</si>
  <si>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</si>
  <si>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</si>
  <si>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</si>
  <si>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</si>
  <si>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</si>
  <si>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</si>
  <si>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</si>
  <si>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</si>
  <si>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</si>
  <si>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</si>
  <si>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</si>
  <si>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</si>
  <si>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</si>
  <si>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</si>
  <si>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</si>
  <si>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</si>
  <si>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</si>
  <si>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</si>
  <si>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</si>
  <si>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</si>
  <si>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</si>
  <si>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</si>
  <si>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</si>
  <si>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</si>
  <si>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</si>
  <si>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</si>
  <si>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</si>
  <si>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</si>
  <si>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</si>
  <si>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</si>
  <si>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</si>
  <si>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</si>
  <si>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</si>
  <si>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</si>
  <si>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</si>
  <si>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</si>
  <si>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</si>
  <si>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</si>
  <si>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</si>
  <si>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</si>
  <si>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</si>
  <si>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</si>
  <si>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</si>
  <si>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</si>
  <si>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</si>
  <si>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</si>
  <si>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</si>
  <si>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</si>
  <si>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</si>
  <si>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</si>
  <si>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</si>
  <si>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</si>
  <si>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</si>
  <si>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</si>
  <si>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</si>
  <si>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</si>
  <si>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</si>
  <si>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</si>
  <si>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</si>
  <si>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</si>
  <si>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</si>
  <si>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</si>
  <si>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</si>
  <si>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</si>
  <si>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</si>
  <si>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</si>
  <si>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</si>
  <si>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</si>
  <si>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</si>
  <si>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</si>
  <si>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</si>
  <si>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</si>
  <si>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</si>
  <si>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</si>
  <si>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</si>
  <si>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</si>
  <si>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</si>
  <si>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</si>
  <si>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</si>
  <si>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</si>
  <si>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</si>
  <si>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</si>
  <si>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</si>
  <si>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</si>
  <si>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</si>
  <si>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</si>
  <si>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</si>
  <si>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</si>
  <si>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</si>
  <si>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</si>
  <si>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</si>
  <si>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</si>
  <si>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</si>
  <si>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</si>
  <si>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</si>
  <si>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</si>
  <si>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</si>
  <si>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</si>
  <si>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</si>
  <si>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</si>
  <si>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</si>
  <si>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</si>
  <si>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</si>
  <si>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</si>
  <si>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</si>
  <si>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</si>
  <si>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</si>
  <si>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</si>
  <si>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</si>
  <si>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</si>
  <si>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</si>
  <si>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</si>
  <si>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</si>
  <si>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</si>
  <si>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</si>
  <si>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</si>
  <si>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</si>
  <si>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</si>
  <si>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</si>
  <si>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</si>
  <si>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</si>
  <si>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</si>
  <si>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</si>
  <si>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</si>
  <si>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</si>
  <si>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</si>
  <si>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</si>
  <si>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</si>
  <si>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</si>
  <si>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</si>
  <si>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</si>
  <si>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</si>
  <si>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</si>
  <si>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</si>
  <si>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</si>
  <si>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</si>
  <si>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</si>
  <si>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</si>
  <si>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</si>
  <si>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</si>
  <si>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</si>
  <si>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</si>
  <si>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</si>
  <si>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</si>
  <si>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</si>
  <si>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</si>
  <si>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</si>
  <si>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</si>
  <si>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</si>
  <si>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</si>
  <si>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</si>
  <si>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</si>
  <si>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</si>
  <si>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</si>
  <si>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</si>
  <si>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</si>
  <si>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</si>
  <si>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</si>
  <si>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</si>
  <si>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</si>
  <si>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</si>
  <si>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</si>
  <si>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</si>
  <si>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</si>
  <si>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</si>
  <si>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</si>
  <si>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</si>
  <si>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</si>
  <si>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</si>
  <si>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</si>
  <si>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</si>
  <si>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</si>
  <si>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</si>
  <si>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</si>
  <si>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</si>
  <si>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</si>
  <si>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</si>
  <si>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</si>
  <si>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</si>
  <si>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</si>
  <si>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</si>
  <si>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</si>
  <si>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</si>
  <si>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</si>
  <si>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</si>
  <si>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</si>
  <si>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</si>
  <si>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</si>
  <si>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</si>
  <si>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</si>
  <si>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</si>
  <si>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</si>
  <si>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</si>
  <si>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</si>
  <si>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</si>
  <si>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</si>
  <si>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</si>
  <si>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</si>
  <si>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</si>
  <si>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</si>
  <si>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</si>
  <si>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</si>
  <si>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</si>
  <si>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</si>
  <si>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</si>
  <si>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</si>
  <si>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</si>
  <si>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</si>
  <si>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</si>
  <si>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</si>
  <si>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</si>
  <si>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</si>
  <si>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</si>
  <si>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</si>
  <si>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</si>
  <si>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</si>
  <si>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</si>
  <si>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</si>
  <si>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</si>
  <si>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</si>
  <si>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</si>
  <si>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</si>
  <si>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</si>
  <si>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</si>
  <si>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</si>
  <si>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</si>
  <si>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</si>
  <si>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</si>
  <si>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</si>
  <si>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</si>
  <si>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</si>
  <si>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</si>
  <si>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</si>
  <si>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</si>
  <si>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</si>
  <si>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</si>
  <si>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</si>
  <si>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</si>
  <si>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</si>
  <si>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</si>
  <si>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</si>
  <si>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</si>
  <si>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</si>
  <si>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</si>
  <si>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</si>
  <si>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</si>
  <si>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</si>
  <si>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</si>
  <si>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</si>
  <si>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</si>
  <si>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</si>
  <si>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</si>
  <si>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</si>
  <si>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</si>
  <si>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</si>
  <si>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</si>
  <si>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</si>
  <si>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</si>
  <si>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</si>
  <si>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</si>
  <si>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</si>
  <si>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</si>
  <si>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</si>
  <si>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</si>
  <si>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</si>
  <si>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</si>
  <si>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</si>
  <si>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</si>
  <si>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</si>
  <si>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</si>
  <si>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</si>
  <si>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</si>
  <si>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</si>
  <si>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</si>
  <si>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</si>
  <si>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</si>
  <si>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</si>
  <si>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</si>
  <si>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</si>
  <si>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</si>
  <si>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</si>
  <si>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</si>
  <si>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</si>
  <si>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</si>
  <si>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</si>
  <si>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</si>
  <si>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</si>
  <si>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</si>
  <si>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</si>
  <si>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</si>
  <si>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</si>
  <si>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</si>
  <si>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</si>
  <si>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</si>
  <si>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</si>
  <si>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</si>
  <si>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</si>
  <si>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</si>
  <si>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</si>
  <si>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</si>
  <si>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</si>
  <si>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</si>
  <si>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</si>
  <si>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</si>
  <si>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</si>
  <si>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</si>
  <si>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</si>
  <si>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</si>
  <si>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</si>
  <si>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</si>
  <si>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</si>
  <si>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</si>
  <si>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</si>
  <si>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</si>
  <si>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</si>
  <si>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</si>
  <si>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</si>
  <si>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</si>
  <si>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</si>
  <si>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</si>
  <si>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</si>
  <si>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</si>
  <si>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</si>
  <si>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</si>
  <si>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</si>
  <si>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</si>
  <si>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</si>
  <si>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</si>
  <si>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</si>
  <si>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</si>
  <si>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</si>
  <si>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</si>
  <si>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</si>
  <si>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</si>
  <si>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</si>
  <si>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</si>
  <si>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</si>
  <si>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</si>
  <si>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</si>
  <si>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</si>
  <si>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</si>
  <si>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</si>
  <si>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</si>
  <si>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</si>
  <si>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</si>
  <si>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</si>
  <si>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</si>
  <si>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</si>
  <si>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</si>
  <si>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</si>
  <si>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</si>
  <si>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</si>
  <si>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</si>
  <si>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</si>
  <si>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</si>
  <si>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</si>
  <si>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</si>
  <si>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</si>
  <si>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</si>
  <si>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</si>
  <si>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</si>
  <si>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</si>
  <si>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</si>
  <si>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</si>
  <si>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</si>
  <si>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</si>
  <si>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</si>
  <si>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</si>
  <si>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</si>
  <si>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</si>
  <si>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</si>
  <si>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</si>
  <si>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</si>
  <si>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</si>
  <si>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</si>
  <si>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</si>
  <si>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</si>
  <si>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</si>
  <si>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</si>
  <si>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</si>
  <si>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</si>
  <si>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</si>
  <si>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</si>
  <si>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</si>
  <si>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</si>
  <si>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</si>
  <si>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</si>
  <si>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</si>
  <si>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</si>
  <si>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</si>
  <si>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</si>
  <si>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</si>
  <si>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</si>
  <si>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</si>
  <si>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</si>
  <si>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</si>
  <si>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</si>
  <si>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</si>
  <si>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</si>
  <si>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</si>
  <si>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</si>
  <si>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</si>
  <si>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</si>
  <si>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</si>
  <si>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</si>
  <si>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</si>
  <si>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</si>
  <si>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</si>
  <si>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</si>
  <si>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</si>
  <si>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</si>
  <si>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</si>
  <si>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</si>
  <si>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</si>
  <si>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</si>
  <si>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</si>
  <si>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</si>
  <si>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</si>
  <si>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</si>
  <si>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</si>
  <si>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</si>
  <si>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</si>
  <si>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</si>
  <si>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</si>
  <si>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</si>
  <si>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</si>
  <si>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</si>
  <si>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</si>
  <si>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</si>
  <si>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</si>
  <si>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</si>
  <si>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</si>
  <si>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</si>
  <si>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</si>
  <si>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</si>
  <si>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</si>
  <si>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</si>
  <si>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</si>
  <si>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</si>
  <si>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</si>
  <si>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</si>
  <si>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</si>
  <si>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</si>
  <si>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</si>
  <si>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</si>
  <si>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</si>
  <si>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</si>
  <si>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</si>
  <si>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</si>
  <si>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</si>
  <si>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</si>
  <si>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</si>
  <si>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</si>
  <si>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</si>
  <si>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</si>
  <si>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</si>
  <si>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</si>
  <si>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</si>
  <si>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</si>
  <si>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</si>
  <si>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</si>
  <si>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</si>
  <si>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</si>
  <si>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</si>
  <si>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</si>
  <si>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</si>
  <si>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</si>
  <si>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</si>
  <si>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</si>
  <si>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</si>
  <si>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</si>
  <si>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</si>
  <si>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</si>
  <si>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</si>
  <si>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</si>
  <si>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</si>
  <si>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</si>
  <si>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</si>
  <si>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</si>
  <si>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</si>
  <si>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</si>
  <si>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</si>
  <si>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</si>
  <si>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</si>
  <si>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</si>
  <si>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</si>
  <si>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</si>
  <si>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</si>
  <si>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</si>
  <si>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</si>
  <si>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</si>
  <si>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</si>
  <si>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</si>
  <si>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</si>
  <si>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</si>
  <si>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</si>
  <si>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</si>
  <si>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</si>
  <si>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</si>
  <si>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</si>
  <si>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</si>
  <si>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</si>
  <si>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</si>
  <si>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</si>
  <si>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</si>
  <si>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</si>
  <si>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</si>
  <si>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</si>
  <si>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</si>
  <si>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</si>
  <si>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</si>
  <si>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</si>
  <si>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</si>
  <si>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</si>
  <si>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</si>
  <si>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</si>
  <si>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</si>
  <si>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</si>
  <si>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</si>
  <si>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</si>
  <si>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</si>
  <si>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</si>
  <si>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</si>
  <si>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</si>
  <si>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</si>
  <si>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</si>
  <si>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</si>
  <si>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</si>
  <si>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</si>
  <si>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</si>
  <si>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</si>
  <si>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</si>
  <si>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</si>
  <si>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</si>
  <si>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</si>
  <si>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</si>
  <si>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</si>
  <si>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</si>
  <si>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</si>
  <si>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</si>
  <si>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</si>
  <si>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</si>
  <si>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</si>
  <si>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</si>
  <si>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</si>
  <si>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</si>
  <si>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</si>
  <si>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</si>
  <si>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</si>
  <si>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</si>
  <si>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</si>
  <si>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</si>
  <si>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</si>
  <si>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</si>
  <si>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</si>
  <si>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</si>
  <si>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</si>
  <si>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</si>
  <si>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</si>
  <si>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</si>
  <si>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</si>
  <si>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</si>
  <si>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</si>
  <si>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</si>
  <si>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</si>
  <si>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</si>
  <si>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</si>
  <si>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</si>
  <si>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</si>
  <si>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</si>
  <si>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</si>
  <si>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</si>
  <si>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</si>
  <si>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</si>
  <si>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</si>
  <si>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</si>
  <si>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</si>
  <si>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</si>
  <si>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</si>
  <si>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</si>
  <si>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</si>
  <si>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</si>
  <si>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</si>
  <si>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</si>
  <si>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</si>
  <si>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</si>
  <si>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</si>
  <si>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</si>
  <si>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</si>
  <si>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</si>
  <si>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</si>
  <si>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</si>
  <si>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</si>
  <si>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</si>
  <si>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</si>
  <si>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</si>
  <si>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</si>
  <si>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</si>
  <si>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</si>
  <si>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</si>
  <si>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</si>
  <si>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</si>
  <si>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</si>
  <si>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</si>
  <si>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</si>
  <si>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</si>
  <si>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</si>
  <si>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</si>
  <si>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</si>
  <si>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</si>
  <si>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</si>
  <si>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</si>
  <si>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</si>
  <si>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</si>
  <si>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</si>
  <si>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</si>
  <si>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</si>
  <si>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</si>
  <si>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</si>
  <si>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</si>
  <si>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</si>
  <si>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</si>
  <si>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</si>
  <si>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</si>
  <si>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</si>
  <si>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</si>
  <si>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</si>
  <si>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</si>
  <si>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</si>
  <si>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</si>
  <si>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</si>
  <si>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</si>
  <si>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</si>
  <si>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</si>
  <si>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</si>
  <si>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</si>
  <si>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</si>
  <si>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</si>
  <si>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</si>
  <si>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</si>
  <si>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</si>
  <si>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</si>
  <si>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</si>
  <si>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</si>
  <si>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</si>
  <si>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</si>
  <si>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</si>
  <si>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</si>
  <si>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</si>
  <si>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</si>
  <si>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</si>
  <si>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</si>
  <si>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</si>
  <si>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</si>
  <si>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</si>
  <si>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</si>
  <si>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</si>
  <si>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</si>
  <si>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</si>
  <si>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</si>
  <si>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</si>
  <si>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</si>
  <si>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</si>
  <si>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</si>
  <si>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</si>
  <si>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</si>
  <si>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</si>
  <si>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</si>
  <si>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</si>
  <si>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</si>
  <si>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</si>
  <si>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</si>
  <si>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</si>
  <si>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</si>
  <si>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</si>
  <si>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</si>
  <si>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</si>
  <si>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</si>
  <si>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</si>
  <si>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</si>
  <si>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</si>
  <si>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</si>
  <si>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</si>
  <si>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</si>
  <si>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</si>
  <si>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</si>
  <si>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</si>
  <si>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</si>
  <si>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</si>
  <si>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</si>
  <si>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</si>
  <si>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</si>
  <si>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</si>
  <si>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</si>
  <si>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</si>
  <si>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</si>
  <si>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</si>
  <si>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</si>
  <si>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</si>
  <si>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</si>
  <si>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</si>
  <si>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</si>
  <si>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</si>
  <si>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</si>
  <si>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</si>
  <si>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</si>
  <si>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</si>
  <si>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</si>
  <si>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</si>
  <si>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</si>
  <si>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</si>
  <si>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</si>
  <si>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</si>
  <si>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</si>
  <si>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</si>
  <si>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</si>
  <si>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</si>
  <si>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</si>
  <si>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</si>
  <si>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</si>
  <si>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</si>
  <si>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</si>
  <si>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</si>
  <si>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</si>
  <si>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</si>
  <si>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</si>
  <si>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</si>
  <si>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</si>
  <si>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</si>
  <si>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</si>
  <si>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</si>
  <si>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</si>
  <si>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</si>
  <si>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</si>
  <si>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</si>
  <si>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</si>
  <si>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</si>
  <si>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</si>
  <si>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</si>
  <si>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</si>
  <si>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</si>
  <si>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</si>
  <si>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</si>
  <si>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</si>
  <si>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</si>
  <si>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</si>
  <si>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</si>
  <si>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</si>
  <si>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</si>
  <si>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</si>
  <si>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</si>
  <si>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</si>
  <si>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</si>
  <si>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</si>
  <si>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</si>
  <si>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</si>
  <si>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</si>
  <si>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</si>
  <si>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</si>
  <si>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</si>
  <si>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</si>
  <si>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</si>
  <si>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</si>
  <si>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</si>
  <si>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</si>
  <si>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</si>
  <si>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</si>
  <si>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</si>
  <si>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</si>
  <si>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</si>
  <si>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</si>
  <si>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</si>
  <si>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</si>
  <si>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</si>
  <si>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</si>
  <si>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</si>
  <si>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</si>
  <si>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</si>
  <si>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</si>
  <si>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</si>
  <si>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</si>
  <si>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</si>
  <si>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</si>
  <si>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</si>
  <si>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</si>
  <si>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</si>
  <si>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</si>
  <si>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</si>
  <si>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</si>
  <si>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</si>
  <si>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</si>
  <si>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</si>
  <si>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</si>
  <si>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</si>
  <si>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</si>
  <si>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</si>
  <si>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</si>
  <si>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</si>
  <si>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</si>
  <si>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</si>
  <si>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</si>
  <si>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</si>
  <si>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</si>
  <si>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</si>
  <si>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</si>
  <si>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</si>
  <si>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</si>
  <si>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</si>
  <si>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</si>
  <si>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</si>
  <si>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</si>
  <si>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</si>
  <si>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</si>
  <si>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</si>
  <si>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</si>
  <si>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</si>
  <si>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</si>
  <si>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</si>
  <si>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</si>
  <si>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</si>
  <si>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</si>
  <si>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</si>
  <si>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</si>
  <si>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</si>
  <si>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</si>
  <si>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</si>
  <si>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</si>
  <si>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</si>
  <si>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</si>
  <si>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</si>
  <si>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</si>
  <si>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</si>
  <si>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</si>
  <si>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</si>
  <si>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</si>
  <si>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</si>
  <si>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</si>
  <si>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</si>
  <si>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</si>
  <si>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</si>
  <si>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</si>
  <si>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</si>
  <si>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</si>
  <si>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</si>
  <si>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</si>
  <si>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</si>
  <si>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</si>
  <si>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</si>
  <si>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</si>
  <si>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</si>
  <si>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</si>
  <si>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</si>
  <si>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</si>
  <si>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</si>
  <si>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</si>
  <si>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</si>
  <si>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</si>
  <si>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</si>
  <si>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</si>
  <si>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</si>
  <si>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</si>
  <si>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</si>
  <si>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</si>
  <si>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</si>
  <si>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</si>
  <si>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</si>
  <si>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</si>
  <si>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</si>
  <si>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</si>
  <si>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</si>
  <si>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</si>
  <si>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</si>
  <si>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</si>
  <si>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</si>
  <si>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</si>
  <si>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</si>
  <si>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</si>
  <si>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</si>
  <si>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</si>
  <si>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</si>
  <si>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</si>
  <si>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</si>
  <si>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</si>
  <si>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</si>
  <si>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</si>
  <si>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</si>
  <si>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</si>
  <si>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</si>
  <si>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</si>
  <si>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</si>
  <si>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</si>
  <si>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</si>
  <si>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</si>
  <si>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</si>
  <si>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</si>
  <si>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</si>
  <si>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</si>
  <si>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</si>
  <si>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</si>
  <si>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</si>
  <si>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</si>
  <si>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</si>
  <si>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</si>
  <si>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</si>
  <si>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</si>
  <si>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</si>
  <si>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</si>
  <si>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</si>
  <si>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</si>
  <si>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</si>
  <si>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</si>
  <si>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</si>
  <si>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</si>
  <si>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</si>
  <si>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</si>
  <si>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</si>
  <si>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</si>
  <si>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</si>
  <si>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</si>
  <si>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</si>
  <si>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</si>
  <si>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</si>
  <si>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</si>
  <si>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</si>
  <si>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</si>
  <si>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</si>
  <si>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</si>
  <si>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</si>
  <si>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</si>
  <si>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</si>
  <si>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</si>
  <si>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</si>
  <si>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</si>
  <si>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</si>
  <si>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</si>
  <si>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</si>
  <si>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</si>
  <si>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</si>
  <si>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</si>
  <si>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</si>
  <si>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</si>
  <si>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</si>
  <si>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</si>
  <si>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</si>
  <si>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</si>
  <si>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</si>
  <si>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</si>
  <si>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</si>
  <si>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</si>
  <si>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</si>
  <si>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</si>
  <si>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</si>
  <si>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</si>
  <si>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</si>
  <si>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</si>
  <si>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</si>
  <si>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</si>
  <si>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</si>
  <si>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</si>
  <si>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</si>
  <si>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</si>
  <si>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</si>
  <si>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</si>
  <si>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</si>
  <si>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</si>
  <si>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</si>
  <si>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</si>
  <si>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</si>
  <si>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</si>
  <si>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</si>
  <si>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</si>
  <si>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</si>
  <si>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</si>
  <si>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</si>
  <si>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</si>
  <si>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</si>
  <si>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</si>
  <si>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</si>
  <si>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</si>
  <si>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</si>
  <si>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</si>
  <si>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</si>
  <si>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</si>
  <si>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</si>
  <si>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</si>
  <si>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</si>
  <si>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</si>
  <si>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</si>
  <si>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</si>
  <si>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</si>
  <si>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</si>
  <si>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</si>
  <si>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</si>
  <si>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</si>
  <si>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</si>
  <si>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</si>
  <si>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</si>
  <si>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</si>
  <si>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</si>
  <si>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</si>
  <si>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</si>
  <si>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</si>
  <si>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</si>
  <si>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</si>
  <si>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</si>
  <si>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</si>
  <si>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</si>
  <si>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</si>
  <si>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</si>
  <si>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</si>
  <si>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</si>
  <si>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</si>
  <si>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</si>
  <si>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</si>
  <si>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</si>
  <si>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</si>
  <si>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</si>
  <si>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</si>
  <si>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</si>
  <si>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</si>
  <si>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</si>
  <si>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</si>
  <si>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</si>
  <si>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</si>
  <si>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</si>
  <si>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</si>
  <si>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</si>
  <si>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</si>
  <si>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</si>
  <si>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</si>
  <si>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</si>
  <si>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</si>
  <si>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</si>
  <si>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</si>
  <si>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</si>
  <si>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</si>
  <si>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</si>
  <si>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</si>
  <si>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</si>
  <si>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</si>
  <si>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</si>
  <si>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</si>
  <si>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</si>
  <si>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</si>
  <si>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</si>
  <si>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</si>
  <si>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</si>
  <si>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</si>
  <si>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</si>
  <si>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</si>
  <si>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</si>
  <si>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</si>
  <si>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</si>
  <si>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</si>
  <si>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</si>
  <si>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</si>
  <si>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</si>
  <si>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</si>
  <si>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</si>
  <si>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</si>
  <si>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</si>
  <si>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</si>
  <si>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</si>
  <si>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</si>
  <si>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</si>
  <si>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</si>
  <si>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</si>
  <si>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</si>
  <si>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</si>
  <si>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</si>
  <si>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</si>
  <si>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</si>
  <si>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</si>
  <si>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</si>
  <si>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</si>
  <si>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</si>
  <si>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</si>
  <si>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</si>
  <si>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</si>
  <si>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</si>
  <si>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</si>
  <si>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</si>
  <si>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</si>
  <si>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</si>
  <si>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</si>
  <si>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</si>
  <si>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</si>
  <si>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</si>
  <si>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</si>
  <si>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</si>
  <si>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</si>
  <si>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</si>
  <si>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</si>
  <si>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</si>
  <si>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</si>
  <si>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</si>
  <si>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</si>
  <si>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</si>
  <si>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</si>
  <si>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</si>
  <si>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</si>
  <si>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</si>
  <si>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</si>
  <si>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</si>
  <si>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</si>
  <si>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</si>
  <si>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</si>
  <si>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</si>
  <si>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</si>
  <si>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</si>
  <si>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</si>
  <si>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</si>
  <si>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</si>
  <si>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</si>
  <si>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</si>
  <si>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</si>
  <si>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</si>
  <si>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</si>
  <si>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</si>
  <si>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</si>
  <si>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</si>
  <si>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</si>
  <si>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</si>
  <si>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</si>
  <si>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</si>
  <si>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</si>
  <si>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</si>
  <si>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</si>
  <si>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</si>
  <si>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</si>
  <si>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</si>
  <si>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</si>
  <si>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</si>
  <si>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</si>
  <si>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</si>
  <si>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</si>
  <si>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</si>
  <si>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</si>
  <si>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</si>
  <si>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</si>
  <si>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</si>
  <si>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</si>
  <si>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</si>
  <si>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</si>
  <si>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</si>
  <si>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</si>
  <si>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</si>
  <si>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</si>
  <si>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</si>
  <si>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</si>
  <si>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</si>
  <si>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</si>
  <si>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</si>
  <si>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</si>
  <si>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</si>
  <si>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</si>
  <si>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</si>
  <si>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</si>
  <si>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</si>
  <si>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</si>
  <si>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</si>
  <si>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</si>
  <si>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</si>
  <si>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</si>
  <si>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</si>
  <si>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</si>
  <si>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</si>
  <si>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</si>
  <si>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</si>
  <si>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</si>
  <si>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</si>
  <si>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</si>
  <si>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</si>
  <si>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</si>
  <si>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</si>
  <si>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</si>
  <si>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</si>
  <si>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</si>
  <si>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</si>
  <si>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</si>
  <si>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</si>
  <si>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</si>
  <si>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</si>
  <si>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</si>
  <si>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</si>
  <si>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</si>
  <si>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</si>
  <si>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</si>
  <si>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</si>
  <si>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</si>
  <si>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</si>
  <si>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</si>
  <si>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</si>
  <si>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</si>
  <si>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</si>
  <si>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</si>
  <si>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</si>
  <si>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</si>
  <si>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</si>
  <si>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</si>
  <si>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</si>
  <si>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</si>
  <si>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</si>
  <si>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</si>
  <si>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</si>
  <si>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</si>
  <si>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</si>
  <si>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</si>
  <si>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</si>
  <si>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</si>
  <si>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</si>
  <si>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</si>
  <si>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</si>
  <si>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</si>
  <si>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</si>
  <si>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</si>
  <si>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</si>
  <si>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</si>
  <si>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</si>
  <si>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</si>
  <si>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</si>
  <si>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</si>
  <si>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</si>
  <si>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</si>
  <si>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</si>
  <si>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</si>
  <si>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</si>
  <si>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</si>
  <si>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</si>
  <si>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</si>
  <si>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</si>
  <si>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</si>
  <si>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</si>
  <si>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</si>
  <si>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</si>
  <si>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</si>
  <si>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</si>
  <si>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</si>
  <si>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</si>
  <si>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</si>
  <si>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</si>
  <si>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</si>
  <si>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</si>
  <si>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</si>
  <si>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</si>
  <si>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</si>
  <si>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</si>
  <si>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</si>
  <si>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</si>
  <si>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</si>
  <si>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</si>
  <si>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</si>
  <si>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</si>
  <si>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</si>
  <si>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</si>
  <si>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</si>
  <si>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</si>
  <si>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</si>
  <si>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</si>
  <si>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</si>
  <si>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</si>
  <si>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</si>
  <si>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</si>
  <si>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</si>
  <si>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</si>
  <si>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</si>
  <si>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</si>
  <si>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</si>
  <si>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</si>
  <si>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</si>
  <si>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</si>
  <si>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</si>
  <si>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</si>
  <si>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</si>
  <si>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</si>
  <si>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</si>
  <si>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</si>
  <si>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</si>
  <si>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</si>
  <si>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</si>
  <si>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</si>
  <si>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</si>
  <si>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</si>
  <si>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</si>
  <si>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</si>
  <si>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</si>
  <si>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</si>
  <si>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</si>
  <si>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</si>
  <si>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</si>
  <si>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</si>
  <si>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</si>
  <si>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</si>
  <si>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</si>
  <si>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</si>
  <si>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</si>
  <si>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</si>
  <si>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</si>
  <si>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</si>
  <si>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</si>
  <si>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</si>
  <si>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</si>
  <si>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</si>
  <si>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</si>
  <si>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</si>
  <si>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</si>
  <si>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</si>
  <si>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</si>
  <si>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</si>
  <si>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</si>
  <si>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</si>
  <si>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</si>
  <si>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</si>
  <si>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</si>
  <si>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</si>
  <si>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</si>
  <si>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</si>
  <si>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</si>
  <si>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</si>
  <si>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</si>
  <si>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</si>
  <si>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</si>
  <si>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</si>
  <si>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</si>
  <si>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</si>
  <si>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</si>
  <si>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</si>
  <si>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</si>
  <si>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</si>
  <si>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</si>
  <si>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</si>
  <si>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</si>
  <si>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</si>
  <si>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</si>
  <si>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</si>
  <si>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</si>
  <si>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</si>
  <si>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</si>
  <si>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</si>
  <si>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</si>
  <si>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</si>
  <si>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</si>
  <si>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</si>
  <si>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</si>
  <si>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</si>
  <si>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</si>
  <si>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</si>
  <si>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</si>
  <si>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</si>
  <si>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</si>
  <si>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</si>
  <si>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</si>
  <si>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</si>
  <si>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</si>
  <si>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</si>
  <si>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</si>
  <si>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</si>
  <si>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</si>
  <si>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</si>
  <si>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</si>
  <si>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</si>
  <si>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</si>
  <si>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</si>
  <si>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</si>
  <si>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</si>
  <si>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</si>
  <si>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</si>
  <si>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</si>
  <si>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</si>
  <si>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</si>
  <si>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</si>
  <si>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</si>
  <si>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</si>
  <si>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</si>
  <si>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</si>
  <si>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</si>
  <si>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</si>
  <si>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</si>
  <si>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</si>
  <si>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</si>
  <si>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</si>
  <si>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</si>
  <si>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</si>
  <si>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</si>
  <si>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</si>
  <si>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</si>
  <si>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</si>
  <si>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</si>
  <si>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</si>
  <si>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</si>
  <si>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</si>
  <si>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</si>
  <si>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</si>
  <si>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</si>
  <si>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</si>
  <si>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</si>
  <si>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</si>
  <si>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</si>
  <si>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</si>
  <si>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</si>
  <si>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</si>
  <si>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</si>
  <si>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</si>
  <si>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</si>
  <si>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</si>
  <si>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</si>
  <si>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</si>
  <si>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</si>
  <si>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</si>
  <si>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</si>
  <si>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</si>
  <si>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</si>
  <si>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</si>
  <si>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</si>
  <si>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</si>
  <si>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</si>
  <si>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</si>
  <si>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</si>
  <si>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</si>
  <si>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</si>
  <si>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</si>
  <si>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</si>
  <si>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</si>
  <si>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</si>
  <si>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</si>
  <si>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</si>
  <si>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</si>
  <si>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</si>
  <si>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</si>
  <si>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</si>
  <si>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</si>
  <si>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</si>
  <si>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</si>
  <si>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</si>
  <si>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</si>
  <si>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</si>
  <si>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</si>
  <si>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</si>
  <si>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</si>
  <si>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</si>
  <si>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</si>
  <si>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</si>
  <si>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</si>
  <si>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</si>
  <si>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</si>
  <si>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</si>
  <si>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</si>
  <si>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</si>
  <si>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</si>
  <si>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</si>
  <si>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</si>
  <si>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</si>
  <si>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</si>
  <si>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</si>
  <si>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</si>
  <si>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</si>
  <si>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</si>
  <si>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</si>
  <si>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</si>
  <si>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</si>
  <si>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</si>
  <si>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</si>
  <si>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</si>
  <si>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</si>
  <si>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</si>
  <si>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</si>
  <si>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</si>
  <si>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</si>
  <si>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</si>
  <si>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</si>
  <si>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</si>
  <si>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</si>
  <si>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</si>
  <si>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</si>
  <si>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</si>
  <si>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</si>
  <si>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</si>
  <si>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</si>
  <si>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</si>
  <si>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</si>
  <si>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</si>
  <si>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</si>
  <si>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</si>
  <si>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</si>
  <si>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</si>
  <si>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</si>
  <si>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</si>
  <si>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</si>
  <si>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</si>
  <si>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</si>
  <si>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</si>
  <si>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</si>
  <si>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</si>
  <si>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</si>
  <si>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</si>
  <si>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</si>
  <si>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</si>
  <si>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</si>
  <si>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</si>
  <si>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</si>
  <si>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</si>
  <si>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</si>
  <si>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</si>
  <si>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</si>
  <si>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</si>
  <si>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</si>
  <si>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</si>
  <si>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</si>
  <si>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</si>
  <si>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</si>
  <si>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</si>
  <si>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</si>
  <si>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</si>
  <si>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</si>
  <si>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</si>
  <si>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</si>
  <si>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</si>
  <si>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</si>
  <si>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</si>
  <si>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</si>
  <si>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</si>
  <si>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</si>
  <si>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</si>
  <si>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</si>
  <si>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</si>
  <si>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</si>
  <si>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</si>
  <si>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</si>
  <si>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</si>
  <si>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</si>
  <si>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</si>
  <si>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</si>
  <si>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</si>
  <si>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</si>
  <si>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</si>
  <si>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</si>
  <si>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</si>
  <si>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</si>
  <si>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</si>
  <si>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</si>
  <si>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</si>
  <si>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</si>
  <si>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</si>
  <si>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</si>
  <si>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</si>
  <si>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</si>
  <si>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</si>
  <si>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</si>
  <si>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</si>
  <si>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</si>
  <si>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</si>
  <si>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</si>
  <si>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</si>
  <si>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</si>
  <si>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</si>
  <si>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</si>
  <si>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</si>
  <si>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</si>
  <si>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</si>
  <si>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</si>
  <si>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</si>
  <si>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</si>
  <si>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</si>
  <si>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</si>
  <si>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</si>
  <si>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</si>
  <si>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</si>
  <si>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</si>
  <si>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</si>
  <si>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</si>
  <si>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</si>
  <si>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</si>
  <si>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</si>
  <si>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</si>
  <si>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</si>
  <si>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</si>
  <si>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</si>
  <si>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</si>
  <si>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</si>
  <si>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</si>
  <si>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</si>
  <si>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</si>
  <si>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</si>
  <si>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</si>
  <si>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</si>
  <si>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</si>
  <si>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</si>
  <si>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</si>
  <si>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</si>
  <si>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</si>
  <si>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</si>
  <si>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</si>
  <si>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</si>
  <si>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</si>
  <si>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</si>
  <si>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</si>
  <si>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</si>
  <si>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</si>
  <si>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</si>
  <si>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</si>
  <si>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</si>
  <si>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</si>
  <si>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</si>
  <si>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</si>
  <si>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</si>
  <si>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</si>
  <si>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</si>
  <si>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</si>
  <si>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</si>
  <si>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</si>
  <si>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</si>
  <si>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</si>
  <si>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</si>
  <si>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</si>
  <si>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</si>
  <si>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</si>
  <si>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</si>
  <si>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</si>
  <si>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</si>
  <si>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</si>
  <si>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</si>
  <si>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</si>
  <si>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</si>
  <si>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</si>
  <si>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</si>
  <si>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</si>
  <si>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</si>
  <si>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</si>
  <si>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</si>
  <si>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</si>
  <si>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</si>
  <si>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</si>
  <si>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</si>
  <si>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</si>
  <si>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</si>
  <si>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</si>
  <si>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</si>
  <si>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</si>
  <si>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</si>
  <si>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</si>
  <si>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</si>
  <si>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</si>
  <si>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</si>
  <si>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</si>
  <si>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</si>
  <si>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</si>
  <si>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</si>
  <si>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</si>
  <si>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</si>
  <si>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</si>
  <si>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</si>
  <si>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</si>
  <si>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</si>
  <si>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</si>
  <si>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</si>
  <si>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</si>
  <si>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</si>
  <si>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</si>
  <si>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</si>
  <si>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</si>
  <si>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</si>
  <si>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</si>
  <si>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</si>
  <si>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</si>
  <si>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</si>
  <si>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</si>
  <si>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</si>
  <si>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</si>
  <si>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</si>
  <si>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</si>
  <si>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</si>
  <si>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</si>
  <si>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</si>
  <si>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</si>
  <si>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</si>
  <si>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</si>
  <si>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</si>
  <si>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</si>
  <si>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</si>
  <si>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</si>
  <si>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</si>
  <si>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</si>
  <si>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</si>
  <si>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</si>
  <si>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</si>
  <si>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</si>
  <si>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</si>
  <si>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</si>
  <si>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</si>
  <si>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</si>
  <si>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</si>
  <si>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</si>
  <si>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</si>
  <si>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</si>
  <si>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</si>
  <si>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</si>
  <si>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</si>
  <si>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</si>
  <si>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</si>
  <si>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</si>
  <si>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</si>
  <si>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</si>
  <si>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</si>
  <si>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</si>
  <si>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</si>
  <si>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</si>
  <si>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</si>
  <si>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</si>
  <si>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</si>
  <si>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</si>
  <si>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</si>
  <si>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</si>
  <si>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</si>
  <si>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</si>
  <si>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</si>
  <si>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</si>
  <si>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</si>
  <si>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</si>
  <si>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</si>
  <si>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</si>
  <si>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</si>
  <si>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</si>
  <si>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</si>
  <si>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</si>
  <si>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</si>
  <si>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</si>
  <si>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</si>
  <si>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</si>
  <si>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</si>
  <si>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</si>
  <si>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</si>
  <si>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</si>
  <si>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</si>
  <si>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</si>
  <si>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</si>
  <si>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</si>
  <si>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</si>
  <si>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</si>
  <si>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</si>
  <si>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</si>
  <si>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</si>
  <si>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</si>
  <si>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</si>
  <si>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</si>
  <si>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</si>
  <si>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</si>
  <si>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</si>
  <si>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</si>
  <si>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</si>
  <si>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</si>
  <si>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</si>
  <si>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</si>
  <si>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</si>
  <si>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</si>
  <si>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</si>
  <si>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</si>
  <si>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</si>
  <si>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</si>
  <si>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</si>
  <si>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</si>
  <si>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</si>
  <si>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</si>
  <si>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</si>
  <si>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</si>
  <si>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</si>
  <si>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</si>
  <si>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</si>
  <si>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</si>
  <si>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</si>
  <si>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</si>
  <si>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</si>
  <si>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</si>
  <si>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</si>
  <si>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</si>
  <si>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</si>
  <si>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</si>
  <si>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</si>
  <si>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</si>
  <si>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</si>
  <si>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</si>
  <si>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</si>
  <si>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</si>
  <si>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</si>
  <si>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</si>
  <si>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</si>
  <si>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</si>
  <si>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</si>
  <si>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</si>
  <si>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</si>
  <si>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</si>
  <si>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</si>
  <si>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</si>
  <si>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</si>
  <si>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</si>
  <si>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</si>
  <si>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</si>
  <si>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</si>
  <si>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</si>
  <si>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</si>
  <si>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</si>
  <si>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</si>
  <si>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</si>
  <si>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</si>
  <si>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</si>
  <si>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</si>
  <si>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</si>
  <si>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</si>
  <si>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</si>
  <si>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</si>
  <si>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</si>
  <si>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</si>
  <si>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</si>
  <si>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</si>
  <si>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</si>
  <si>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</si>
  <si>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</si>
  <si>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</si>
  <si>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</si>
  <si>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</si>
  <si>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</si>
  <si>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</si>
  <si>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</si>
  <si>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</si>
  <si>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</si>
  <si>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</si>
  <si>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</si>
  <si>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</si>
  <si>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</si>
  <si>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</si>
  <si>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</si>
  <si>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</si>
  <si>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</si>
  <si>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</si>
  <si>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</si>
  <si>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</si>
  <si>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</si>
  <si>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</si>
  <si>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</si>
  <si>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</si>
  <si>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</si>
  <si>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</si>
  <si>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</si>
  <si>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</si>
  <si>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</si>
  <si>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</si>
  <si>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</si>
  <si>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</si>
  <si>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</si>
  <si>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</si>
  <si>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</si>
  <si>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</si>
  <si>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</si>
  <si>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</si>
  <si>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</si>
  <si>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</si>
  <si>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</si>
  <si>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</si>
  <si>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</si>
  <si>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</si>
  <si>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</si>
  <si>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</si>
  <si>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</si>
  <si>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</si>
  <si>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</si>
  <si>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</si>
  <si>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</si>
  <si>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</si>
  <si>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</si>
  <si>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</si>
  <si>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</si>
  <si>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</si>
  <si>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</si>
  <si>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</si>
  <si>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</si>
  <si>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</si>
  <si>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</si>
  <si>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</si>
  <si>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</si>
  <si>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</si>
  <si>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</si>
  <si>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</si>
  <si>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</si>
  <si>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</si>
  <si>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</si>
  <si>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</si>
  <si>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</si>
  <si>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</si>
  <si>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</si>
  <si>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</si>
  <si>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</si>
  <si>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</si>
  <si>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</si>
  <si>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</si>
  <si>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</si>
  <si>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</si>
  <si>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</si>
  <si>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</si>
  <si>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</si>
  <si>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</si>
  <si>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</si>
  <si>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</si>
  <si>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</si>
  <si>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</si>
  <si>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</si>
  <si>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</si>
  <si>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</si>
  <si>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</si>
  <si>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</si>
  <si>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</si>
  <si>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</si>
  <si>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</si>
  <si>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</si>
  <si>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</si>
  <si>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</si>
  <si>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</si>
  <si>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</si>
  <si>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</si>
  <si>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</si>
  <si>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</si>
  <si>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</si>
  <si>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</si>
  <si>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</si>
  <si>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</si>
  <si>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</si>
  <si>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</si>
  <si>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</si>
  <si>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</si>
  <si>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</si>
  <si>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</si>
  <si>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</si>
  <si>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</si>
  <si>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</si>
  <si>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</si>
  <si>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</si>
  <si>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</si>
  <si>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</si>
  <si>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</si>
  <si>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</si>
  <si>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</si>
  <si>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</si>
  <si>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</si>
  <si>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</si>
  <si>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</si>
  <si>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</si>
  <si>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</si>
  <si>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</si>
  <si>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</si>
  <si>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</si>
  <si>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</si>
  <si>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</si>
  <si>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</si>
  <si>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</si>
  <si>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</si>
  <si>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</si>
  <si>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</si>
  <si>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</si>
  <si>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</si>
  <si>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</si>
  <si>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</si>
  <si>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</si>
  <si>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</si>
  <si>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</si>
  <si>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</si>
  <si>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</si>
  <si>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</si>
  <si>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</si>
  <si>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</si>
  <si>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</si>
  <si>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</si>
  <si>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</si>
  <si>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</si>
  <si>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</si>
  <si>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</si>
  <si>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</si>
  <si>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</si>
  <si>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</si>
  <si>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</si>
  <si>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</si>
  <si>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</si>
  <si>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</si>
  <si>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</si>
  <si>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</si>
  <si>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</si>
  <si>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</si>
  <si>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</si>
  <si>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</si>
  <si>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</si>
  <si>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</si>
  <si>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</si>
  <si>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</si>
  <si>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</si>
  <si>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</si>
  <si>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</si>
  <si>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</si>
  <si>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</si>
  <si>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</si>
  <si>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</si>
  <si>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</si>
  <si>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</si>
  <si>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</si>
  <si>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</si>
  <si>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</si>
  <si>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</si>
  <si>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</si>
  <si>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</si>
  <si>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</si>
  <si>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</si>
  <si>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</si>
  <si>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</si>
  <si>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</si>
  <si>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</si>
  <si>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</si>
  <si>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</si>
  <si>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</si>
  <si>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</si>
  <si>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</si>
  <si>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</si>
  <si>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</si>
  <si>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</si>
  <si>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</si>
  <si>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</si>
  <si>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</si>
  <si>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</si>
  <si>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</si>
  <si>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</si>
  <si>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</si>
  <si>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</si>
  <si>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</si>
  <si>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</si>
  <si>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</si>
  <si>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</si>
  <si>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</si>
  <si>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</si>
  <si>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</si>
  <si>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</si>
  <si>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</si>
  <si>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</si>
  <si>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</si>
  <si>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</si>
  <si>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</si>
  <si>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</si>
  <si>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</si>
  <si>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</si>
  <si>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</si>
  <si>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</si>
  <si>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</si>
  <si>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</si>
  <si>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</si>
  <si>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</si>
  <si>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</si>
  <si>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</si>
  <si>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</si>
  <si>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</si>
  <si>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</si>
  <si>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</si>
  <si>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</si>
  <si>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</si>
  <si>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</si>
  <si>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</si>
  <si>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</si>
  <si>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</si>
  <si>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</si>
  <si>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</si>
  <si>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</si>
  <si>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</si>
  <si>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</si>
  <si>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</si>
  <si>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</si>
  <si>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</si>
  <si>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</si>
  <si>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</si>
  <si>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</si>
  <si>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</si>
  <si>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</si>
  <si>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</si>
  <si>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</si>
  <si>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</si>
  <si>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</si>
  <si>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</si>
  <si>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</si>
  <si>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</si>
  <si>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</si>
  <si>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</si>
  <si>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</si>
  <si>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</si>
  <si>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</si>
  <si>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</si>
  <si>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</si>
  <si>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</si>
  <si>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</si>
  <si>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</si>
  <si>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</si>
  <si>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</si>
  <si>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</si>
  <si>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</si>
  <si>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</si>
  <si>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</si>
  <si>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</si>
  <si>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</si>
  <si>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</si>
  <si>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</si>
  <si>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</si>
  <si>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</si>
  <si>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</si>
  <si>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</si>
  <si>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</si>
  <si>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</si>
  <si>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</si>
  <si>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</si>
  <si>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</si>
  <si>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</si>
  <si>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</si>
  <si>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</si>
  <si>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</si>
  <si>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</si>
  <si>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</si>
  <si>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</si>
  <si>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</si>
  <si>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</si>
  <si>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</si>
  <si>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</si>
  <si>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</si>
  <si>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</si>
  <si>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</si>
  <si>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</si>
  <si>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</si>
  <si>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</si>
  <si>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</si>
  <si>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</si>
  <si>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</si>
  <si>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</si>
  <si>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</si>
  <si>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</si>
  <si>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</si>
  <si>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</si>
  <si>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</si>
  <si>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</si>
  <si>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</si>
  <si>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</si>
  <si>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</si>
  <si>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</si>
  <si>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</si>
  <si>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</si>
  <si>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</si>
  <si>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</si>
  <si>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</si>
  <si>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</si>
  <si>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</si>
  <si>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</si>
  <si>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</si>
  <si>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</si>
  <si>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</si>
  <si>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</si>
  <si>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</si>
  <si>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</si>
  <si>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</si>
  <si>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</si>
  <si>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</si>
  <si>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</si>
  <si>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</si>
  <si>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</si>
  <si>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</si>
  <si>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</si>
  <si>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</si>
  <si>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</si>
  <si>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</si>
  <si>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</si>
  <si>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</si>
  <si>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</si>
  <si>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</si>
  <si>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</si>
  <si>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</si>
  <si>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</si>
  <si>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</si>
  <si>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</si>
  <si>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</si>
  <si>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</si>
  <si>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</si>
  <si>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</si>
  <si>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</si>
  <si>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</si>
  <si>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</si>
  <si>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</si>
  <si>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</si>
  <si>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</si>
  <si>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</si>
  <si>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</si>
  <si>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</si>
  <si>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</si>
  <si>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</si>
  <si>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</si>
  <si>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</si>
  <si>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</si>
  <si>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</si>
  <si>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</si>
  <si>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</si>
  <si>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</si>
  <si>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</si>
  <si>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</si>
  <si>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</si>
  <si>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</si>
  <si>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</si>
  <si>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</si>
  <si>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</si>
  <si>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</si>
  <si>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</si>
  <si>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</si>
  <si>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</si>
  <si>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</si>
  <si>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</si>
  <si>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</si>
  <si>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</si>
  <si>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</si>
  <si>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</si>
  <si>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</si>
  <si>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</si>
  <si>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</si>
  <si>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</si>
  <si>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</si>
  <si>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</si>
  <si>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</si>
  <si>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</si>
  <si>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</si>
  <si>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</si>
  <si>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</si>
  <si>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</si>
  <si>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</si>
  <si>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</si>
  <si>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</si>
  <si>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</si>
  <si>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</si>
  <si>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</si>
  <si>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</si>
  <si>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</si>
  <si>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</si>
  <si>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</si>
  <si>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</si>
  <si>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</si>
  <si>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</si>
  <si>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</si>
  <si>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</si>
  <si>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</si>
  <si>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</si>
  <si>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</si>
  <si>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</si>
  <si>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</si>
  <si>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</si>
  <si>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</si>
  <si>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</si>
  <si>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</si>
  <si>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</si>
  <si>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</si>
  <si>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</si>
  <si>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</si>
  <si>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</si>
  <si>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</si>
  <si>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</si>
  <si>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</si>
  <si>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</si>
  <si>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</si>
  <si>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</si>
  <si>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</si>
  <si>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</si>
  <si>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</si>
  <si>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</si>
  <si>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</si>
  <si>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</si>
  <si>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</si>
  <si>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</si>
  <si>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</si>
  <si>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</si>
  <si>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</si>
  <si>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</si>
  <si>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</si>
  <si>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</si>
  <si>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</si>
  <si>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</si>
  <si>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</si>
  <si>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</si>
  <si>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</si>
  <si>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</si>
  <si>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</si>
  <si>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</si>
  <si>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</si>
  <si>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</si>
  <si>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</si>
  <si>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</si>
  <si>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</si>
  <si>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</si>
  <si>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</si>
  <si>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</si>
  <si>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</si>
  <si>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</si>
  <si>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</si>
  <si>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</si>
  <si>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</si>
  <si>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</si>
  <si>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</si>
  <si>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</si>
  <si>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</si>
  <si>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</si>
  <si>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</si>
  <si>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</si>
  <si>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</si>
  <si>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</si>
  <si>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</si>
  <si>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</si>
  <si>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</si>
  <si>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</si>
  <si>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</si>
  <si>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</si>
  <si>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</si>
  <si>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</si>
  <si>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</si>
  <si>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</si>
  <si>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</si>
  <si>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</si>
  <si>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</si>
  <si>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</si>
  <si>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</si>
  <si>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</si>
  <si>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</si>
  <si>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</si>
  <si>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</si>
  <si>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</si>
  <si>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</si>
  <si>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</si>
  <si>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</si>
  <si>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</si>
  <si>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</si>
  <si>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</si>
  <si>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</si>
  <si>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</si>
  <si>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</si>
  <si>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</si>
  <si>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</si>
  <si>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</si>
  <si>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</si>
  <si>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</si>
  <si>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</si>
  <si>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</si>
  <si>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</si>
  <si>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</si>
  <si>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</si>
  <si>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</si>
  <si>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</si>
  <si>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</si>
  <si>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</si>
  <si>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</si>
  <si>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</si>
  <si>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</si>
  <si>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</si>
  <si>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</si>
  <si>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</si>
  <si>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</si>
  <si>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</si>
  <si>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</si>
  <si>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</si>
  <si>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</si>
  <si>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</si>
  <si>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</si>
  <si>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</si>
  <si>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</si>
  <si>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</si>
  <si>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</si>
  <si>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</si>
  <si>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</si>
  <si>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</si>
  <si>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</si>
  <si>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</si>
  <si>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</si>
  <si>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</si>
  <si>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</si>
  <si>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</si>
  <si>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</si>
  <si>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</si>
  <si>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</si>
  <si>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</si>
  <si>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</si>
  <si>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</si>
  <si>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</si>
  <si>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</si>
  <si>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</si>
  <si>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</si>
  <si>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</si>
  <si>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</si>
  <si>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</si>
  <si>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</si>
  <si>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</si>
  <si>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</si>
  <si>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</si>
  <si>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</si>
  <si>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</si>
  <si>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</si>
  <si>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</si>
  <si>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</si>
  <si>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</si>
  <si>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</si>
  <si>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</si>
  <si>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</si>
  <si>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</si>
  <si>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</si>
  <si>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</si>
  <si>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</si>
  <si>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</si>
  <si>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</si>
  <si>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</si>
  <si>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</si>
  <si>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</si>
  <si>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</si>
  <si>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</si>
  <si>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</si>
  <si>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</si>
  <si>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</si>
  <si>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</si>
  <si>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</si>
  <si>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</si>
  <si>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</si>
  <si>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</si>
  <si>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</si>
  <si>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</si>
  <si>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</si>
  <si>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</si>
  <si>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</si>
  <si>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</si>
  <si>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</si>
  <si>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</si>
  <si>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</si>
  <si>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</si>
  <si>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</si>
  <si>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</si>
  <si>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</si>
  <si>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</si>
  <si>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</si>
  <si>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</si>
  <si>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</si>
  <si>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</si>
  <si>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</si>
  <si>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</si>
  <si>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</si>
  <si>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</si>
  <si>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</si>
  <si>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</si>
  <si>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</si>
  <si>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</si>
  <si>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</si>
  <si>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</si>
  <si>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</si>
  <si>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</si>
  <si>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</si>
  <si>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</si>
  <si>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</si>
  <si>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</si>
  <si>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</si>
  <si>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</si>
  <si>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</si>
  <si>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</si>
  <si>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</si>
  <si>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</si>
  <si>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</si>
  <si>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</si>
  <si>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</si>
  <si>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</si>
  <si>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</si>
  <si>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</si>
  <si>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</si>
  <si>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</si>
  <si>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</si>
  <si>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</si>
  <si>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</si>
  <si>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</si>
  <si>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</si>
  <si>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</si>
  <si>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</si>
  <si>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</si>
  <si>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</si>
  <si>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</si>
  <si>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</si>
  <si>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</si>
  <si>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</si>
  <si>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</si>
  <si>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</si>
  <si>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</si>
  <si>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</si>
  <si>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</si>
  <si>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</si>
  <si>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</si>
  <si>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</si>
  <si>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</si>
  <si>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</si>
  <si>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</si>
  <si>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</si>
  <si>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</si>
  <si>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</si>
  <si>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</si>
  <si>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</si>
  <si>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</si>
  <si>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</si>
  <si>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</si>
  <si>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</si>
  <si>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</si>
  <si>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</si>
  <si>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</si>
  <si>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</si>
  <si>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</si>
  <si>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</si>
  <si>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</si>
  <si>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</si>
  <si>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</si>
  <si>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</si>
  <si>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</si>
  <si>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</si>
  <si>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</si>
  <si>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</si>
  <si>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</si>
  <si>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</si>
  <si>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</si>
  <si>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</si>
  <si>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</si>
  <si>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</si>
  <si>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</si>
  <si>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</si>
  <si>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</si>
  <si>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</si>
  <si>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</si>
  <si>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</si>
  <si>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</si>
  <si>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</si>
  <si>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</si>
  <si>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</si>
  <si>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</si>
  <si>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</si>
  <si>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</si>
  <si>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</si>
  <si>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</si>
  <si>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</si>
  <si>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</si>
  <si>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</si>
  <si>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</si>
  <si>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</si>
  <si>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</si>
  <si>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</si>
  <si>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</si>
  <si>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</si>
  <si>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</si>
  <si>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</si>
  <si>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</si>
  <si>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</si>
  <si>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</si>
  <si>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</si>
  <si>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</si>
  <si>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</si>
  <si>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</si>
  <si>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</si>
  <si>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</si>
  <si>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</si>
  <si>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</si>
  <si>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</si>
  <si>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</si>
  <si>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</si>
  <si>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</si>
  <si>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</si>
  <si>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</si>
  <si>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</si>
  <si>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</si>
  <si>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</si>
  <si>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</si>
  <si>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</si>
  <si>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</si>
  <si>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</si>
  <si>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</si>
  <si>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</si>
  <si>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</si>
  <si>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</si>
  <si>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</si>
  <si>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</si>
  <si>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</si>
  <si>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</si>
  <si>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</si>
  <si>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</si>
  <si>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</si>
  <si>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</si>
  <si>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</si>
  <si>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</si>
  <si>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</si>
  <si>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</si>
  <si>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</si>
  <si>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</si>
  <si>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</si>
  <si>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</si>
  <si>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</si>
  <si>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</si>
  <si>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</si>
  <si>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</si>
  <si>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</si>
  <si>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</si>
  <si>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</si>
  <si>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</si>
  <si>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</si>
  <si>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</si>
  <si>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</si>
  <si>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</si>
  <si>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</si>
  <si>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</si>
  <si>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</si>
  <si>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</si>
  <si>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</si>
  <si>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</si>
  <si>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</si>
  <si>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</si>
  <si>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</si>
  <si>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</si>
  <si>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</si>
  <si>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</si>
  <si>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</si>
  <si>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</si>
  <si>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</si>
  <si>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</si>
  <si>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</si>
  <si>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</si>
  <si>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</si>
  <si>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</si>
  <si>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</si>
  <si>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</si>
  <si>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</si>
  <si>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</si>
  <si>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</si>
  <si>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</si>
  <si>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</si>
  <si>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</si>
  <si>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</si>
  <si>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</si>
  <si>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</si>
  <si>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</si>
  <si>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</si>
  <si>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</si>
  <si>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</si>
  <si>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</si>
  <si>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</si>
  <si>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</si>
  <si>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</si>
  <si>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</si>
  <si>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</si>
  <si>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</si>
  <si>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</si>
  <si>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</si>
  <si>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</si>
  <si>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</si>
  <si>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</si>
  <si>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</si>
  <si>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</si>
  <si>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</si>
  <si>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</si>
  <si>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</si>
  <si>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</si>
  <si>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</si>
  <si>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</si>
  <si>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</si>
  <si>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</si>
  <si>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</si>
  <si>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</si>
  <si>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</si>
  <si>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</si>
  <si>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</si>
  <si>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</si>
  <si>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</si>
  <si>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</si>
  <si>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</si>
  <si>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</si>
  <si>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</si>
  <si>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</si>
  <si>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</si>
  <si>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</si>
  <si>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</si>
  <si>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</si>
  <si>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</si>
  <si>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</si>
  <si>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</si>
  <si>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</si>
  <si>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</si>
  <si>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</si>
  <si>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</si>
  <si>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</si>
  <si>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</si>
  <si>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</si>
  <si>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</si>
  <si>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</si>
  <si>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</si>
  <si>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</si>
  <si>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</si>
  <si>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</si>
  <si>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</si>
  <si>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</si>
  <si>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</si>
  <si>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</si>
  <si>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</si>
  <si>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</si>
  <si>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</si>
  <si>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</si>
  <si>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</si>
  <si>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</si>
  <si>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</si>
  <si>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</si>
  <si>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</si>
  <si>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</si>
  <si>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</si>
  <si>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</si>
  <si>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</si>
  <si>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</si>
  <si>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</si>
  <si>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</si>
  <si>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</si>
  <si>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</si>
  <si>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</si>
  <si>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</si>
  <si>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</si>
  <si>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</si>
  <si>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</si>
  <si>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</si>
  <si>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</si>
  <si>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</si>
  <si>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</si>
  <si>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</si>
  <si>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</si>
  <si>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</si>
  <si>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</si>
  <si>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</si>
  <si>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</si>
  <si>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</si>
  <si>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</si>
  <si>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</si>
  <si>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</si>
  <si>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</si>
  <si>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</si>
  <si>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</si>
  <si>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</si>
  <si>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</si>
  <si>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</si>
  <si>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</si>
  <si>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</si>
  <si>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</si>
  <si>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</si>
  <si>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</si>
  <si>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</si>
  <si>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</si>
  <si>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</si>
  <si>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</si>
  <si>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</si>
  <si>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</si>
  <si>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</si>
  <si>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</si>
  <si>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</si>
  <si>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</si>
  <si>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</si>
  <si>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</si>
  <si>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</si>
  <si>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</si>
  <si>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</si>
  <si>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</si>
  <si>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</si>
  <si>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</si>
  <si>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</si>
  <si>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</si>
  <si>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</si>
  <si>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</si>
  <si>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</si>
  <si>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</si>
  <si>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</si>
  <si>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</si>
  <si>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</si>
  <si>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</si>
  <si>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</si>
  <si>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</si>
  <si>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</si>
  <si>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</si>
  <si>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</si>
  <si>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</si>
  <si>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</si>
  <si>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</si>
  <si>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</si>
  <si>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</si>
  <si>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</si>
  <si>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</si>
  <si>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</si>
  <si>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</si>
  <si>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</si>
  <si>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</si>
  <si>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</si>
  <si>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</si>
  <si>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</si>
  <si>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</si>
  <si>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</si>
  <si>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</si>
  <si>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</si>
  <si>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</si>
  <si>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</si>
  <si>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</si>
  <si>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</si>
  <si>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</si>
  <si>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</si>
  <si>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</si>
  <si>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</si>
  <si>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</si>
  <si>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</si>
  <si>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</si>
  <si>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</si>
  <si>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</si>
  <si>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</si>
  <si>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</si>
  <si>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</si>
  <si>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</si>
  <si>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</si>
  <si>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</si>
  <si>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</si>
  <si>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</si>
  <si>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</si>
  <si>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</si>
  <si>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</si>
  <si>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</si>
  <si>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</si>
  <si>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</si>
  <si>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</si>
  <si>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</si>
  <si>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</si>
  <si>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</si>
  <si>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</si>
  <si>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</si>
  <si>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</si>
  <si>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</si>
  <si>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</si>
  <si>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</si>
  <si>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</si>
  <si>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</si>
  <si>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</si>
  <si>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</si>
  <si>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</si>
  <si>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</si>
  <si>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</si>
  <si>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</si>
  <si>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</si>
  <si>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</si>
  <si>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</si>
  <si>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</si>
  <si>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</si>
  <si>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</si>
  <si>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</si>
  <si>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</si>
  <si>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</si>
  <si>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</si>
  <si>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</si>
  <si>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</si>
  <si>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</si>
  <si>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</si>
  <si>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</si>
  <si>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</si>
  <si>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</si>
  <si>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</si>
  <si>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</si>
  <si>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</si>
  <si>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</si>
  <si>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</si>
  <si>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</si>
  <si>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</si>
  <si>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</si>
  <si>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</si>
  <si>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</si>
  <si>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</si>
  <si>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</si>
  <si>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</si>
  <si>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</si>
  <si>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</si>
  <si>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</si>
  <si>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</si>
  <si>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</si>
  <si>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</si>
  <si>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</si>
  <si>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</si>
  <si>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</si>
  <si>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</si>
  <si>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</si>
  <si>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</si>
  <si>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</si>
  <si>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</si>
  <si>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</si>
  <si>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</si>
  <si>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</si>
  <si>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</si>
  <si>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</si>
  <si>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</si>
  <si>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</si>
  <si>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</si>
  <si>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</si>
  <si>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</si>
  <si>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</si>
  <si>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</si>
  <si>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</si>
  <si>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</si>
  <si>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</si>
  <si>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</si>
  <si>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</si>
  <si>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</si>
  <si>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</si>
  <si>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</si>
  <si>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</si>
  <si>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</si>
  <si>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</si>
  <si>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</si>
  <si>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</si>
  <si>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</si>
  <si>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</si>
  <si>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</si>
  <si>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</si>
  <si>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</si>
  <si>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</si>
  <si>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</si>
  <si>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</si>
  <si>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</si>
  <si>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</si>
  <si>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</si>
  <si>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</si>
  <si>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</si>
  <si>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</si>
  <si>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</si>
  <si>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</si>
  <si>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</si>
  <si>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</si>
  <si>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</si>
  <si>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</si>
  <si>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</si>
  <si>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</si>
  <si>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</si>
  <si>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</si>
  <si>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</si>
  <si>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</si>
  <si>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</si>
  <si>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</si>
  <si>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</si>
  <si>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</si>
  <si>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</si>
  <si>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</si>
  <si>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</si>
  <si>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</si>
  <si>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</si>
  <si>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</si>
  <si>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</si>
  <si>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</si>
  <si>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</si>
  <si>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</si>
  <si>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</si>
  <si>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</si>
  <si>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</si>
  <si>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</si>
  <si>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</si>
  <si>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</si>
  <si>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</si>
  <si>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</si>
  <si>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</si>
  <si>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</si>
  <si>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</si>
  <si>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</si>
  <si>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</si>
  <si>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</si>
  <si>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</si>
  <si>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</si>
  <si>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</si>
  <si>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</si>
  <si>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</si>
  <si>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</si>
  <si>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</si>
  <si>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</si>
  <si>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</si>
  <si>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</si>
  <si>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</si>
  <si>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</si>
  <si>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</si>
  <si>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</si>
  <si>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</si>
  <si>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</si>
  <si>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</si>
  <si>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</si>
  <si>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</si>
  <si>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</si>
  <si>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</si>
  <si>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</si>
  <si>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</si>
  <si>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</si>
  <si>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</si>
  <si>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</si>
  <si>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</si>
  <si>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</si>
  <si>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</si>
  <si>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</si>
  <si>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</si>
  <si>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</si>
  <si>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</si>
  <si>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</si>
  <si>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</si>
  <si>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</si>
  <si>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</si>
  <si>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</si>
  <si>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</si>
  <si>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</si>
  <si>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</si>
  <si>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</si>
  <si>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</si>
  <si>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</si>
  <si>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</si>
  <si>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</si>
  <si>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</si>
  <si>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</si>
  <si>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</si>
  <si>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</si>
  <si>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</si>
  <si>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</si>
  <si>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</si>
  <si>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</si>
  <si>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</si>
  <si>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</si>
  <si>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</si>
  <si>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</si>
  <si>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</si>
  <si>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</si>
  <si>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</si>
  <si>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</si>
  <si>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</si>
  <si>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</si>
  <si>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</si>
  <si>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</si>
  <si>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</si>
  <si>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</si>
  <si>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</si>
  <si>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</si>
  <si>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</si>
  <si>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</si>
  <si>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</si>
  <si>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</si>
  <si>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</si>
  <si>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</si>
  <si>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</si>
  <si>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</si>
  <si>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</si>
  <si>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</si>
  <si>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</si>
  <si>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</si>
  <si>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</si>
  <si>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</si>
  <si>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</si>
  <si>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</si>
  <si>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</si>
  <si>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</si>
  <si>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</si>
  <si>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</si>
  <si>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</si>
  <si>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</si>
  <si>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</si>
  <si>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</si>
  <si>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</si>
  <si>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</si>
  <si>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</si>
  <si>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</si>
  <si>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</si>
  <si>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</si>
  <si>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</si>
  <si>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</si>
  <si>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</si>
  <si>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</si>
  <si>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</si>
  <si>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</si>
  <si>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</si>
  <si>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</si>
  <si>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</si>
  <si>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</si>
  <si>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</si>
  <si>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</si>
  <si>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</si>
  <si>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</si>
  <si>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</si>
  <si>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</si>
  <si>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</si>
  <si>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</si>
  <si>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</si>
  <si>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</si>
  <si>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</si>
  <si>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</si>
  <si>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</si>
  <si>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</si>
  <si>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</si>
  <si>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</si>
  <si>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</si>
  <si>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</si>
  <si>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</si>
  <si>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</si>
  <si>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</si>
  <si>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</si>
  <si>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</si>
  <si>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</si>
  <si>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</si>
  <si>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</si>
  <si>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</si>
  <si>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</si>
  <si>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</si>
  <si>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</si>
  <si>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</si>
  <si>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</si>
  <si>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</si>
  <si>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</si>
  <si>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</si>
  <si>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</si>
  <si>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</si>
  <si>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</si>
  <si>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</si>
  <si>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</si>
  <si>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</si>
  <si>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</si>
  <si>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</si>
  <si>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</si>
  <si>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</si>
  <si>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</si>
  <si>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</si>
  <si>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</si>
  <si>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</si>
  <si>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</si>
  <si>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</si>
  <si>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</si>
  <si>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</si>
  <si>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</si>
  <si>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</si>
  <si>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</si>
  <si>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</si>
  <si>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</si>
  <si>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</si>
  <si>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</si>
  <si>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</si>
  <si>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</si>
  <si>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</si>
  <si>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</si>
  <si>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</si>
  <si>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</si>
  <si>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</si>
  <si>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</si>
  <si>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</si>
  <si>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</si>
  <si>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</si>
  <si>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</si>
  <si>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</si>
  <si>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</si>
  <si>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</si>
  <si>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</si>
  <si>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</si>
  <si>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</si>
  <si>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</si>
  <si>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</si>
  <si>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</si>
  <si>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</si>
  <si>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</si>
  <si>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</si>
  <si>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</si>
  <si>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</si>
  <si>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</si>
  <si>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</si>
  <si>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</si>
  <si>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</si>
  <si>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</si>
  <si>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</si>
  <si>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</si>
  <si>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</si>
  <si>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</si>
  <si>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</si>
  <si>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</si>
  <si>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</si>
  <si>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</si>
  <si>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</si>
  <si>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</si>
  <si>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</si>
  <si>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</si>
  <si>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</si>
  <si>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</si>
  <si>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</si>
  <si>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</si>
  <si>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</si>
  <si>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</si>
  <si>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</si>
  <si>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</si>
  <si>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</si>
  <si>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</si>
  <si>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</si>
  <si>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</si>
  <si>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</si>
  <si>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</si>
  <si>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</si>
  <si>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</si>
  <si>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</si>
  <si>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</si>
  <si>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</si>
  <si>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</si>
  <si>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</si>
  <si>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</si>
  <si>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</si>
  <si>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</si>
  <si>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</si>
  <si>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</si>
  <si>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</si>
  <si>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</si>
  <si>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</si>
  <si>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</si>
  <si>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</si>
  <si>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</si>
  <si>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</si>
  <si>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</si>
  <si>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</si>
  <si>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</si>
  <si>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</si>
  <si>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</si>
  <si>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</si>
  <si>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</si>
  <si>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</si>
  <si>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</si>
  <si>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</si>
  <si>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</si>
  <si>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</si>
  <si>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</si>
  <si>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</si>
  <si>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</si>
  <si>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</si>
  <si>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</si>
  <si>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</si>
  <si>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</si>
  <si>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</si>
  <si>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</si>
  <si>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</si>
  <si>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</si>
  <si>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</si>
  <si>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</si>
  <si>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</si>
  <si>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</si>
  <si>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</si>
  <si>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</si>
  <si>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</si>
  <si>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</si>
  <si>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</si>
  <si>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</si>
  <si>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</si>
  <si>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</si>
  <si>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</si>
  <si>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</si>
  <si>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</si>
  <si>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</si>
  <si>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</si>
  <si>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</si>
  <si>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</si>
  <si>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</si>
  <si>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</si>
  <si>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</si>
  <si>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</si>
  <si>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</si>
  <si>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</si>
  <si>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</si>
  <si>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</si>
  <si>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</si>
  <si>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</si>
  <si>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</si>
  <si>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</si>
  <si>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</si>
  <si>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</si>
  <si>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</si>
  <si>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</si>
  <si>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</si>
  <si>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</si>
  <si>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</si>
  <si>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</si>
  <si>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</si>
  <si>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</si>
  <si>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</si>
  <si>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</si>
  <si>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</si>
  <si>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</si>
  <si>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</si>
  <si>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</si>
  <si>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</si>
  <si>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</si>
  <si>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</si>
  <si>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</si>
  <si>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</si>
  <si>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</si>
  <si>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</si>
  <si>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</si>
  <si>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</si>
  <si>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</si>
  <si>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</si>
  <si>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</si>
  <si>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</si>
  <si>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</si>
  <si>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</si>
  <si>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</si>
  <si>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</si>
  <si>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</si>
  <si>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</si>
  <si>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</si>
  <si>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</si>
  <si>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</si>
  <si>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</si>
  <si>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</si>
  <si>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</si>
  <si>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</si>
  <si>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</si>
  <si>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</si>
  <si>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</si>
  <si>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</si>
  <si>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</si>
  <si>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</si>
  <si>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</si>
  <si>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</si>
  <si>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</si>
  <si>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</si>
  <si>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</si>
  <si>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</si>
  <si>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</si>
  <si>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</si>
  <si>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</si>
  <si>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</si>
  <si>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</si>
  <si>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</si>
  <si>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</si>
  <si>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</si>
  <si>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</si>
  <si>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</si>
  <si>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</si>
  <si>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</si>
  <si>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</si>
  <si>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</si>
  <si>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</si>
  <si>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</si>
  <si>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</si>
  <si>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</si>
  <si>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</si>
  <si>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</si>
  <si>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</si>
  <si>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</si>
  <si>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</si>
  <si>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</si>
  <si>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</si>
  <si>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</si>
  <si>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</si>
  <si>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</si>
  <si>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</si>
  <si>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</si>
  <si>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</si>
  <si>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</si>
  <si>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</si>
  <si>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</si>
  <si>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</si>
  <si>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</si>
  <si>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</si>
  <si>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</si>
  <si>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</si>
  <si>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</si>
  <si>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</si>
  <si>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</si>
  <si>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</si>
  <si>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</si>
  <si>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</si>
  <si>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</si>
  <si>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</si>
  <si>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</si>
  <si>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</si>
  <si>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</si>
  <si>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</si>
  <si>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</si>
  <si>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</si>
  <si>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</si>
  <si>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</si>
  <si>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</si>
  <si>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</si>
  <si>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</si>
  <si>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</si>
  <si>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</si>
  <si>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</si>
  <si>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</si>
  <si>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</si>
  <si>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</si>
  <si>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</si>
  <si>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</si>
  <si>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</si>
  <si>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</si>
  <si>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</si>
  <si>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</si>
  <si>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</si>
  <si>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</si>
  <si>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</si>
  <si>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</si>
  <si>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</si>
  <si>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</si>
  <si>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</si>
  <si>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</si>
  <si>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</si>
  <si>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</si>
  <si>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</si>
  <si>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</si>
  <si>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</si>
  <si>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</si>
  <si>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</si>
  <si>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</si>
  <si>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</si>
  <si>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</si>
  <si>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</si>
  <si>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</si>
  <si>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</si>
  <si>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</si>
  <si>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</si>
  <si>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</si>
  <si>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</si>
  <si>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</si>
  <si>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</si>
  <si>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</si>
  <si>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</si>
  <si>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</si>
  <si>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</si>
  <si>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</si>
  <si>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</si>
  <si>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</si>
  <si>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</si>
  <si>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</si>
  <si>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</si>
  <si>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</si>
  <si>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</si>
  <si>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</si>
  <si>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</si>
  <si>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</si>
  <si>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</si>
  <si>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</si>
  <si>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</si>
  <si>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</si>
  <si>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</si>
  <si>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</si>
  <si>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</si>
  <si>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</si>
  <si>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</si>
  <si>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</si>
  <si>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</si>
  <si>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</si>
  <si>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</si>
  <si>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</si>
  <si>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</si>
  <si>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</si>
  <si>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</si>
  <si>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</si>
  <si>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</si>
  <si>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</si>
  <si>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</si>
  <si>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</si>
  <si>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</si>
  <si>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</si>
  <si>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</si>
  <si>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</si>
  <si>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</si>
  <si>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</si>
  <si>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</si>
  <si>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</si>
  <si>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</si>
  <si>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</si>
  <si>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</si>
  <si>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</si>
  <si>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</si>
  <si>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</si>
  <si>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</si>
  <si>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</si>
  <si>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</si>
  <si>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</si>
  <si>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</si>
  <si>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</si>
  <si>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</si>
  <si>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</si>
  <si>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</si>
  <si>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</si>
  <si>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</si>
  <si>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</si>
  <si>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</si>
  <si>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</si>
  <si>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</si>
  <si>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</si>
  <si>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</si>
  <si>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</si>
  <si>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</si>
  <si>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</si>
  <si>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</si>
  <si>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</si>
  <si>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</si>
  <si>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</si>
  <si>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</si>
  <si>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</si>
  <si>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</si>
  <si>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</si>
  <si>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</si>
  <si>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</si>
  <si>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</si>
  <si>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</si>
  <si>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</si>
  <si>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</si>
  <si>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</si>
  <si>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</si>
  <si>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</si>
  <si>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</si>
  <si>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</si>
  <si>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</si>
  <si>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</si>
  <si>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</si>
  <si>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</si>
  <si>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</si>
  <si>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</si>
  <si>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</si>
  <si>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</si>
  <si>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</si>
  <si>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</si>
  <si>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</si>
  <si>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</si>
  <si>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</si>
  <si>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</si>
  <si>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</si>
  <si>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</si>
  <si>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</si>
  <si>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</si>
  <si>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</si>
  <si>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</si>
  <si>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</si>
  <si>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</si>
  <si>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</si>
  <si>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</si>
  <si>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</si>
  <si>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</si>
  <si>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</si>
  <si>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</si>
  <si>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</si>
  <si>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</si>
  <si>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</si>
  <si>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</si>
  <si>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</si>
  <si>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</si>
  <si>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</si>
  <si>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</si>
  <si>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</si>
  <si>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</si>
  <si>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</si>
  <si>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</si>
  <si>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</si>
  <si>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</si>
  <si>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</si>
  <si>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</si>
  <si>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</si>
  <si>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</si>
  <si>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</si>
  <si>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</si>
  <si>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</si>
  <si>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</si>
  <si>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</si>
  <si>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</si>
  <si>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</si>
  <si>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</si>
  <si>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</si>
  <si>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</si>
  <si>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</si>
  <si>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</si>
  <si>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</si>
  <si>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</si>
  <si>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</si>
  <si>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</si>
  <si>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</si>
  <si>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</si>
  <si>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</si>
  <si>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</si>
  <si>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</si>
  <si>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</si>
  <si>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</si>
  <si>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</si>
  <si>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</si>
  <si>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</si>
  <si>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</si>
  <si>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</si>
  <si>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</si>
  <si>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</si>
  <si>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</si>
  <si>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</si>
  <si>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</si>
  <si>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</si>
  <si>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</si>
  <si>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</si>
  <si>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</si>
  <si>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</si>
  <si>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</si>
  <si>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</si>
  <si>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</si>
  <si>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</si>
  <si>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</si>
  <si>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</si>
  <si>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</si>
  <si>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</si>
  <si>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</si>
  <si>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</si>
  <si>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</si>
  <si>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</si>
  <si>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</si>
  <si>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</si>
  <si>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</si>
  <si>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</si>
  <si>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</si>
  <si>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</si>
  <si>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</si>
  <si>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</si>
  <si>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</si>
  <si>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</si>
  <si>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</si>
  <si>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</si>
  <si>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</si>
  <si>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</si>
  <si>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</si>
  <si>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</si>
  <si>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</si>
  <si>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</si>
  <si>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</si>
  <si>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</si>
  <si>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</si>
  <si>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</si>
  <si>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</si>
  <si>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</si>
  <si>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</si>
  <si>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</si>
  <si>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</si>
  <si>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</si>
  <si>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</si>
  <si>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</si>
  <si>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</si>
  <si>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</si>
  <si>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</si>
  <si>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</si>
  <si>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</si>
  <si>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</si>
  <si>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</si>
  <si>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</si>
  <si>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</si>
  <si>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</si>
  <si>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</si>
  <si>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</si>
  <si>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</si>
  <si>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</si>
  <si>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</si>
  <si>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</si>
  <si>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</si>
  <si>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</si>
  <si>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</si>
  <si>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</si>
  <si>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</si>
  <si>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</si>
  <si>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</si>
  <si>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</si>
  <si>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</si>
  <si>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</si>
  <si>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</si>
  <si>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</si>
  <si>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</si>
  <si>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</si>
  <si>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</si>
  <si>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</si>
  <si>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</si>
  <si>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</si>
  <si>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</si>
  <si>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</si>
  <si>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</si>
  <si>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</si>
  <si>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</si>
  <si>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</si>
  <si>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</si>
  <si>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</si>
  <si>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</si>
  <si>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</si>
  <si>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</si>
  <si>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</si>
  <si>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</si>
  <si>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</si>
  <si>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</si>
  <si>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</si>
  <si>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</si>
  <si>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</si>
  <si>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</si>
  <si>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</si>
  <si>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</si>
  <si>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</si>
  <si>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</si>
  <si>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</si>
  <si>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</si>
  <si>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</si>
  <si>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</si>
  <si>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</si>
  <si>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</si>
  <si>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</si>
  <si>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</si>
  <si>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</si>
  <si>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</si>
  <si>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</si>
  <si>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</si>
  <si>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</si>
  <si>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</si>
  <si>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</si>
  <si>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</si>
  <si>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</si>
  <si>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</si>
  <si>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</si>
  <si>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</si>
  <si>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</si>
  <si>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</si>
  <si>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</si>
  <si>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</si>
  <si>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</si>
  <si>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</si>
  <si>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</si>
  <si>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</si>
  <si>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</si>
  <si>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</si>
  <si>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</si>
  <si>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</si>
  <si>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</si>
  <si>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</si>
  <si>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</si>
  <si>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</si>
  <si>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</si>
  <si>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</si>
  <si>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</si>
  <si>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</si>
  <si>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</si>
  <si>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</si>
  <si>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</si>
  <si>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</si>
  <si>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</si>
  <si>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</si>
  <si>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</si>
  <si>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</si>
  <si>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</si>
  <si>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</si>
  <si>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</si>
  <si>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</si>
  <si>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</si>
  <si>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</si>
  <si>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</si>
  <si>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</si>
  <si>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</si>
  <si>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</si>
  <si>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</si>
  <si>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</si>
  <si>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</si>
  <si>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</si>
  <si>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</si>
  <si>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</si>
  <si>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</si>
  <si>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</si>
  <si>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</si>
  <si>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</si>
  <si>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</si>
  <si>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</si>
  <si>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</si>
  <si>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</si>
  <si>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</si>
  <si>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</si>
  <si>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</si>
  <si>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</si>
  <si>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</si>
  <si>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</si>
  <si>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</si>
  <si>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</si>
  <si>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</si>
  <si>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</si>
  <si>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</si>
  <si>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</si>
  <si>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</si>
  <si>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</si>
  <si>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</si>
  <si>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</si>
  <si>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</si>
  <si>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</si>
  <si>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</si>
  <si>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</si>
  <si>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</si>
  <si>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</si>
  <si>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</si>
  <si>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</si>
  <si>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</si>
  <si>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</si>
  <si>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</si>
  <si>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</si>
  <si>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</si>
  <si>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</si>
  <si>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</si>
  <si>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</si>
  <si>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</si>
  <si>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</si>
  <si>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</si>
  <si>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</si>
  <si>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</si>
  <si>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</si>
  <si>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</si>
  <si>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</si>
  <si>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</si>
  <si>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</si>
  <si>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</si>
  <si>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</si>
  <si>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</si>
  <si>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</si>
  <si>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</si>
  <si>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</si>
  <si>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</si>
  <si>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</si>
  <si>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</si>
  <si>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</si>
  <si>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</si>
  <si>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</si>
  <si>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</si>
  <si>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</si>
  <si>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</si>
  <si>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</si>
  <si>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</si>
  <si>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</si>
  <si>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</si>
  <si>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</si>
  <si>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</si>
  <si>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</si>
  <si>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</si>
  <si>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</si>
  <si>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</si>
  <si>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</si>
  <si>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</si>
  <si>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</si>
  <si>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</si>
  <si>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</si>
  <si>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</si>
  <si>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</si>
  <si>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</si>
  <si>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</si>
  <si>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</si>
  <si>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</si>
  <si>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</si>
  <si>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</si>
  <si>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</si>
  <si>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</si>
  <si>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</si>
  <si>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</si>
  <si>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</si>
  <si>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</si>
  <si>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</si>
  <si>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</si>
  <si>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</si>
  <si>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</si>
  <si>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</si>
  <si>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</si>
  <si>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</si>
  <si>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</si>
  <si>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</si>
  <si>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</si>
  <si>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</si>
  <si>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</si>
  <si>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</si>
  <si>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</si>
  <si>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</si>
  <si>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</si>
  <si>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</si>
  <si>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</si>
  <si>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</si>
  <si>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</si>
  <si>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</si>
  <si>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</si>
  <si>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</si>
  <si>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</si>
  <si>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</si>
  <si>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</si>
  <si>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</si>
  <si>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</si>
  <si>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</si>
  <si>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</si>
  <si>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</si>
  <si>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</si>
  <si>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</si>
  <si>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</si>
  <si>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</si>
  <si>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</si>
  <si>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</si>
  <si>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</si>
  <si>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</si>
  <si>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</si>
  <si>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</si>
  <si>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</si>
  <si>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</si>
  <si>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</si>
  <si>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</si>
  <si>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</si>
  <si>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</si>
  <si>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</si>
  <si>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</si>
  <si>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</si>
  <si>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</si>
  <si>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</si>
  <si>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</si>
  <si>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</si>
  <si>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</si>
  <si>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</si>
  <si>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</si>
  <si>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</si>
  <si>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</si>
  <si>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</si>
  <si>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</si>
  <si>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</si>
  <si>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</si>
  <si>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</si>
  <si>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</si>
  <si>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</si>
  <si>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</si>
  <si>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</si>
  <si>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</si>
  <si>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</si>
  <si>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</si>
  <si>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</si>
  <si>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</si>
  <si>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</si>
  <si>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</si>
  <si>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</si>
  <si>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</si>
  <si>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</si>
  <si>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</si>
  <si>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</si>
  <si>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</si>
  <si>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</si>
  <si>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</si>
  <si>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</si>
  <si>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</si>
  <si>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</si>
  <si>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</si>
  <si>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</si>
  <si>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</si>
  <si>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</si>
  <si>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</si>
  <si>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</si>
  <si>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</si>
  <si>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</si>
  <si>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</si>
  <si>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</si>
  <si>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</si>
  <si>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</si>
  <si>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</si>
  <si>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</si>
  <si>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</si>
  <si>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</si>
  <si>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</si>
  <si>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</si>
  <si>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</si>
  <si>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</si>
  <si>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</si>
  <si>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</si>
  <si>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</si>
  <si>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</si>
  <si>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</si>
  <si>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</si>
  <si>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</si>
  <si>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</si>
  <si>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</si>
  <si>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</si>
  <si>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</si>
  <si>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</si>
  <si>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</si>
  <si>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</si>
  <si>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</si>
  <si>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</si>
  <si>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</si>
  <si>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</si>
  <si>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</si>
  <si>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</si>
  <si>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</si>
  <si>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</si>
  <si>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</si>
  <si>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</si>
  <si>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</si>
  <si>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</si>
  <si>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</si>
  <si>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</si>
  <si>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</si>
  <si>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</si>
  <si>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</si>
  <si>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</si>
  <si>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</si>
  <si>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</si>
  <si>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</si>
  <si>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</si>
  <si>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</si>
  <si>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</si>
  <si>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</si>
  <si>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</si>
  <si>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</si>
  <si>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</si>
  <si>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</si>
  <si>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</si>
  <si>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</si>
  <si>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</si>
  <si>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</si>
  <si>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</si>
  <si>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</si>
  <si>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</si>
  <si>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</si>
  <si>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</si>
  <si>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</si>
  <si>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</si>
  <si>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</si>
  <si>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</si>
  <si>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</si>
  <si>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</si>
  <si>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</si>
  <si>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</si>
  <si>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</si>
  <si>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</si>
  <si>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</si>
  <si>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</si>
  <si>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</si>
  <si>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</si>
  <si>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</si>
  <si>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</si>
  <si>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</si>
  <si>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</si>
  <si>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</si>
  <si>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</si>
  <si>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</si>
  <si>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</si>
  <si>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</si>
  <si>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</si>
  <si>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</si>
  <si>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</si>
  <si>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</si>
  <si>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</si>
  <si>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</si>
  <si>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</si>
  <si>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</si>
  <si>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</si>
  <si>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</si>
  <si>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</si>
  <si>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</si>
  <si>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</si>
  <si>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</si>
  <si>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</si>
  <si>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</si>
  <si>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</si>
  <si>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</si>
  <si>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</si>
  <si>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</si>
  <si>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</si>
  <si>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</si>
  <si>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</si>
  <si>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</si>
  <si>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</si>
  <si>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</si>
  <si>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</si>
  <si>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</si>
  <si>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</si>
  <si>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</si>
  <si>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</si>
  <si>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</si>
  <si>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</si>
  <si>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</si>
  <si>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</si>
  <si>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</si>
  <si>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</si>
  <si>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</si>
  <si>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</si>
  <si>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</si>
  <si>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</si>
  <si>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</si>
  <si>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</si>
  <si>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</si>
  <si>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</si>
  <si>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</si>
  <si>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</si>
  <si>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</si>
  <si>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</si>
  <si>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</si>
  <si>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</si>
  <si>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</si>
  <si>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</si>
  <si>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</si>
  <si>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</si>
  <si>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</si>
  <si>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</si>
  <si>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</si>
  <si>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</si>
  <si>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</si>
  <si>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</si>
  <si>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</si>
  <si>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</si>
  <si>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</si>
  <si>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</si>
  <si>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</si>
  <si>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</si>
  <si>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</si>
  <si>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</si>
  <si>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</si>
  <si>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</si>
  <si>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</si>
  <si>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</si>
  <si>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</si>
  <si>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</si>
  <si>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</si>
  <si>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</si>
  <si>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</si>
  <si>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</si>
  <si>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</si>
  <si>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</si>
  <si>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</si>
  <si>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</si>
  <si>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</si>
  <si>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</si>
  <si>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</si>
  <si>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</si>
  <si>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</si>
  <si>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</si>
  <si>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</si>
  <si>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</si>
  <si>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</si>
  <si>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</si>
  <si>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</si>
  <si>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</si>
  <si>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</si>
  <si>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</si>
  <si>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</si>
  <si>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</si>
  <si>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</si>
  <si>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</si>
  <si>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</si>
  <si>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</si>
  <si>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</si>
  <si>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</si>
  <si>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</si>
  <si>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</si>
  <si>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</si>
  <si>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</si>
  <si>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</si>
  <si>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</si>
  <si>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</si>
  <si>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</si>
  <si>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</si>
  <si>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</si>
  <si>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</si>
  <si>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</si>
  <si>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</si>
  <si>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</si>
  <si>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</si>
  <si>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</si>
  <si>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</si>
  <si>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</si>
  <si>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</si>
  <si>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</si>
  <si>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</si>
  <si>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</si>
  <si>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</si>
  <si>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</si>
  <si>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</si>
  <si>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</si>
  <si>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</si>
  <si>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</si>
  <si>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</si>
  <si>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</si>
  <si>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</si>
  <si>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</si>
  <si>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</si>
  <si>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</si>
  <si>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</si>
  <si>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</si>
  <si>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</si>
  <si>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</si>
  <si>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</si>
  <si>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</si>
  <si>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</si>
  <si>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</si>
  <si>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</si>
  <si>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</si>
  <si>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</si>
  <si>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</si>
  <si>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</si>
  <si>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</si>
  <si>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</si>
  <si>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</si>
  <si>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</si>
  <si>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</si>
  <si>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</si>
  <si>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</si>
  <si>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</si>
  <si>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</si>
  <si>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</si>
  <si>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</si>
  <si>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</si>
  <si>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</si>
  <si>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</si>
  <si>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</si>
  <si>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</si>
  <si>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</si>
  <si>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</si>
  <si>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</si>
  <si>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</si>
  <si>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</si>
  <si>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</si>
  <si>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</si>
  <si>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</si>
  <si>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</si>
  <si>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</si>
  <si>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</si>
  <si>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</si>
  <si>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</si>
  <si>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</si>
  <si>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</si>
  <si>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</si>
  <si>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</si>
  <si>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</si>
  <si>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</si>
  <si>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</si>
  <si>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</si>
  <si>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</si>
  <si>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</si>
  <si>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</si>
  <si>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</si>
  <si>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</si>
  <si>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</si>
  <si>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</si>
  <si>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</si>
  <si>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</si>
  <si>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</si>
  <si>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</si>
  <si>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</si>
  <si>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</si>
  <si>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</si>
  <si>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</si>
  <si>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</si>
  <si>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</si>
  <si>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</si>
  <si>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</si>
  <si>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</si>
  <si>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</si>
  <si>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</si>
  <si>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</si>
  <si>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</si>
  <si>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</si>
  <si>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</si>
  <si>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</si>
  <si>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</si>
  <si>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</si>
  <si>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</si>
  <si>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</si>
  <si>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</si>
  <si>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</si>
  <si>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</si>
  <si>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</si>
  <si>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</si>
  <si>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</si>
  <si>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</si>
  <si>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</si>
  <si>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</si>
  <si>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</si>
  <si>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</si>
  <si>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</si>
  <si>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</si>
  <si>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</si>
  <si>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</si>
  <si>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</si>
  <si>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</si>
  <si>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</si>
  <si>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</si>
  <si>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</si>
  <si>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</si>
  <si>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</si>
  <si>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</si>
  <si>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</si>
  <si>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</si>
  <si>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</si>
  <si>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</si>
  <si>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</si>
  <si>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</si>
  <si>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</si>
  <si>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</si>
  <si>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</si>
  <si>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</si>
  <si>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</si>
  <si>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</si>
  <si>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</si>
  <si>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</si>
  <si>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</si>
  <si>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</si>
  <si>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</si>
  <si>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</si>
  <si>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</si>
  <si>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</si>
  <si>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</si>
  <si>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</si>
  <si>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</si>
  <si>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</si>
  <si>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</si>
  <si>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</si>
  <si>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</si>
  <si>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</si>
  <si>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</si>
  <si>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</si>
  <si>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</si>
  <si>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</si>
  <si>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</si>
  <si>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</si>
  <si>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</si>
  <si>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</si>
  <si>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</si>
  <si>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</si>
  <si>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</si>
  <si>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</si>
  <si>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</si>
  <si>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</si>
  <si>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</si>
  <si>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</si>
  <si>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</si>
  <si>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</si>
  <si>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</si>
  <si>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</si>
  <si>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</si>
  <si>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</si>
  <si>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</si>
  <si>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</si>
  <si>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</si>
  <si>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</si>
  <si>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</si>
  <si>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</si>
  <si>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</si>
  <si>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</si>
  <si>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</si>
  <si>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</si>
  <si>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</si>
  <si>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</si>
  <si>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</si>
  <si>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</si>
  <si>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</si>
  <si>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</si>
  <si>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</si>
  <si>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</si>
  <si>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</si>
  <si>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</si>
  <si>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</si>
  <si>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</si>
  <si>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</si>
  <si>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</si>
  <si>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</si>
  <si>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</si>
  <si>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</si>
  <si>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</si>
  <si>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</si>
  <si>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</si>
  <si>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</si>
  <si>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</si>
  <si>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</si>
  <si>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</si>
  <si>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</si>
  <si>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</si>
  <si>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</si>
  <si>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</si>
  <si>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</si>
  <si>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</si>
  <si>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</si>
  <si>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</si>
  <si>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</si>
  <si>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</si>
  <si>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</si>
  <si>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</si>
  <si>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</si>
  <si>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</si>
  <si>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</si>
  <si>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</si>
  <si>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</si>
  <si>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</si>
  <si>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</si>
  <si>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</si>
  <si>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</si>
  <si>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</si>
  <si>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</si>
  <si>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</si>
  <si>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</si>
  <si>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</si>
  <si>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</si>
  <si>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</si>
  <si>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</si>
  <si>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</si>
  <si>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</si>
  <si>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</si>
  <si>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</si>
  <si>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</si>
  <si>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</si>
  <si>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</si>
  <si>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</si>
  <si>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</si>
  <si>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</si>
  <si>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</si>
  <si>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</si>
  <si>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</si>
  <si>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</si>
  <si>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</si>
  <si>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</si>
  <si>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</si>
  <si>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</si>
  <si>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</si>
  <si>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</si>
  <si>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</si>
  <si>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</si>
  <si>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</si>
  <si>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</si>
  <si>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</si>
  <si>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</si>
  <si>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</si>
  <si>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</si>
  <si>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</si>
  <si>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</si>
  <si>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</si>
  <si>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</si>
  <si>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</si>
  <si>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</si>
  <si>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</si>
  <si>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</si>
  <si>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</si>
  <si>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</si>
  <si>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</si>
  <si>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</si>
  <si>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</si>
  <si>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</si>
  <si>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</si>
  <si>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</si>
  <si>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</si>
  <si>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</si>
  <si>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</si>
  <si>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</si>
  <si>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</si>
  <si>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</si>
  <si>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</si>
  <si>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</si>
  <si>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</si>
  <si>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</si>
  <si>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</si>
  <si>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</si>
  <si>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</si>
  <si>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</si>
  <si>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</si>
  <si>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</si>
  <si>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</si>
  <si>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</si>
  <si>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</si>
  <si>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</si>
  <si>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</si>
  <si>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</si>
  <si>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</si>
  <si>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</si>
  <si>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</si>
  <si>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</si>
  <si>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</si>
  <si>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</si>
  <si>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</si>
  <si>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</si>
  <si>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</si>
  <si>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</si>
  <si>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</si>
  <si>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</si>
  <si>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</si>
  <si>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</si>
  <si>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</si>
  <si>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</si>
  <si>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</si>
  <si>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</si>
  <si>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</si>
  <si>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</si>
  <si>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</si>
  <si>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</si>
  <si>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</si>
  <si>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</si>
  <si>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</si>
  <si>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</si>
  <si>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</si>
  <si>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</si>
  <si>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</si>
  <si>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</si>
  <si>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</si>
  <si>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</si>
  <si>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</si>
  <si>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</si>
  <si>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</si>
  <si>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</si>
  <si>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</si>
  <si>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</si>
  <si>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</si>
  <si>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</si>
  <si>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</si>
  <si>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</si>
  <si>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</si>
  <si>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</si>
  <si>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</si>
  <si>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</si>
  <si>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</si>
  <si>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</si>
  <si>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</si>
  <si>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</si>
  <si>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</si>
  <si>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</si>
  <si>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</si>
  <si>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</si>
  <si>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</si>
  <si>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</si>
  <si>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</si>
  <si>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</si>
  <si>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</si>
  <si>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</si>
  <si>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</si>
  <si>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</si>
  <si>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</si>
  <si>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</si>
  <si>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</si>
  <si>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</si>
  <si>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</si>
  <si>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</si>
  <si>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</si>
  <si>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</si>
  <si>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</si>
  <si>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</si>
  <si>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</si>
  <si>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</si>
  <si>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</si>
  <si>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</si>
  <si>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</si>
  <si>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</si>
  <si>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</si>
  <si>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</si>
  <si>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</si>
  <si>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</si>
  <si>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</si>
  <si>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</si>
  <si>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</si>
  <si>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</si>
  <si>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</si>
  <si>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</si>
  <si>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</si>
  <si>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</si>
  <si>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</si>
  <si>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</si>
  <si>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</si>
  <si>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</si>
  <si>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</si>
  <si>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</si>
  <si>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</si>
  <si>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</si>
  <si>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</si>
  <si>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</si>
  <si>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</si>
  <si>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</si>
  <si>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</si>
  <si>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</si>
  <si>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</si>
  <si>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</si>
  <si>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</si>
  <si>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</si>
  <si>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</si>
  <si>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</si>
  <si>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</si>
  <si>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</si>
  <si>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</si>
  <si>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</si>
  <si>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</si>
  <si>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</si>
  <si>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</si>
  <si>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</si>
  <si>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</si>
  <si>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</si>
  <si>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</si>
  <si>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</si>
  <si>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</si>
  <si>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</si>
  <si>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</si>
  <si>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</si>
  <si>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</si>
  <si>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</si>
  <si>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</si>
  <si>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</si>
  <si>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</si>
  <si>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</si>
  <si>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</si>
  <si>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</si>
  <si>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</si>
  <si>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</si>
  <si>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</si>
  <si>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</si>
  <si>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</si>
  <si>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</si>
  <si>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</si>
  <si>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</si>
  <si>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</si>
  <si>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</si>
  <si>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</si>
  <si>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</si>
  <si>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</si>
  <si>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</si>
  <si>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</si>
  <si>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</si>
  <si>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</si>
  <si>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</si>
  <si>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</si>
  <si>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</si>
  <si>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</si>
  <si>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</si>
  <si>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</si>
  <si>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</si>
  <si>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</si>
  <si>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</si>
  <si>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</si>
  <si>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</si>
  <si>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</si>
  <si>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</si>
  <si>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</si>
  <si>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</si>
  <si>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</si>
  <si>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</si>
  <si>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</si>
  <si>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</si>
  <si>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</si>
  <si>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</si>
  <si>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</si>
  <si>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</si>
  <si>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</si>
  <si>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</si>
  <si>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</si>
  <si>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</si>
  <si>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</si>
  <si>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</si>
  <si>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</si>
  <si>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</si>
  <si>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</si>
  <si>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</si>
  <si>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</si>
  <si>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</si>
  <si>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</si>
  <si>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</si>
  <si>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</si>
  <si>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</si>
  <si>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</si>
  <si>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</si>
  <si>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</si>
  <si>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</si>
  <si>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</si>
  <si>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</si>
  <si>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</si>
  <si>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</si>
  <si>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</si>
  <si>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</si>
  <si>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</si>
  <si>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</si>
  <si>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</si>
  <si>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</si>
  <si>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</si>
  <si>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</si>
  <si>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</si>
  <si>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</si>
  <si>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</si>
  <si>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</si>
  <si>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</si>
  <si>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</si>
  <si>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</si>
  <si>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</si>
  <si>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</si>
  <si>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</si>
  <si>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</si>
  <si>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</si>
  <si>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</si>
  <si>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</si>
  <si>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</si>
  <si>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</si>
  <si>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</si>
  <si>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</si>
  <si>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</si>
  <si>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</si>
  <si>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</si>
  <si>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</si>
  <si>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</si>
  <si>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</si>
  <si>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</si>
  <si>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</si>
  <si>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</si>
  <si>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</si>
  <si>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</si>
  <si>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</si>
  <si>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</si>
  <si>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</si>
  <si>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</si>
  <si>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</si>
  <si>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</si>
  <si>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</si>
  <si>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</si>
  <si>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</si>
  <si>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</si>
  <si>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</si>
  <si>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</si>
  <si>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</si>
  <si>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</si>
  <si>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</si>
  <si>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</si>
  <si>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</si>
  <si>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</si>
  <si>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</si>
  <si>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</si>
  <si>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</si>
  <si>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</si>
  <si>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</si>
  <si>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</si>
  <si>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</si>
  <si>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</si>
  <si>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</si>
  <si>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</si>
  <si>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</si>
  <si>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</si>
  <si>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</si>
  <si>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</si>
  <si>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</si>
  <si>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</si>
  <si>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</si>
  <si>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</si>
  <si>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</si>
  <si>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</si>
  <si>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</si>
  <si>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</si>
  <si>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</si>
  <si>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</si>
  <si>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</si>
  <si>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</si>
  <si>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</si>
  <si>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</si>
  <si>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</si>
  <si>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</si>
  <si>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</si>
  <si>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</si>
  <si>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</si>
  <si>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</si>
  <si>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</si>
  <si>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</si>
  <si>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</si>
  <si>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</si>
  <si>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</si>
  <si>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</si>
  <si>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</si>
  <si>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</si>
  <si>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</si>
  <si>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</si>
  <si>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</si>
  <si>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</si>
  <si>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</si>
  <si>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</si>
  <si>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</si>
  <si>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</si>
  <si>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</si>
  <si>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</si>
  <si>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</si>
  <si>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</si>
  <si>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</si>
  <si>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</si>
  <si>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</si>
  <si>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</si>
  <si>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</si>
  <si>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</si>
  <si>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</si>
  <si>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</si>
  <si>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</si>
  <si>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</si>
  <si>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</si>
  <si>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</si>
  <si>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</si>
  <si>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</si>
  <si>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</si>
  <si>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</si>
  <si>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</si>
  <si>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</si>
  <si>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</si>
  <si>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</si>
  <si>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</si>
  <si>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</si>
  <si>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</si>
  <si>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</si>
  <si>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</si>
  <si>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</si>
  <si>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</si>
  <si>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</si>
  <si>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</si>
  <si>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</si>
  <si>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</si>
  <si>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</si>
  <si>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</si>
  <si>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</si>
  <si>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</si>
  <si>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</si>
  <si>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</si>
  <si>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</si>
  <si>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</si>
  <si>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</si>
  <si>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</si>
  <si>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</si>
  <si>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</si>
  <si>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</si>
  <si>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</si>
  <si>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</si>
  <si>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</si>
  <si>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</si>
  <si>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</si>
  <si>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</si>
  <si>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</si>
  <si>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</si>
  <si>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</si>
  <si>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</si>
  <si>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</si>
  <si>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</si>
  <si>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</si>
  <si>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</si>
  <si>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</si>
  <si>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</si>
  <si>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</si>
  <si>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</si>
  <si>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</si>
  <si>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</si>
  <si>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</si>
  <si>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</si>
  <si>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</si>
  <si>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</si>
  <si>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</si>
  <si>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</si>
  <si>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</si>
  <si>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</si>
  <si>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</si>
  <si>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</si>
  <si>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</si>
  <si>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</si>
  <si>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</si>
  <si>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</si>
  <si>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</si>
  <si>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</si>
  <si>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</si>
  <si>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</si>
  <si>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</si>
  <si>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</si>
  <si>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</si>
  <si>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</si>
  <si>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</si>
  <si>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</si>
  <si>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</si>
  <si>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</si>
  <si>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</si>
  <si>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</si>
  <si>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</si>
  <si>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</si>
  <si>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</si>
  <si>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</si>
  <si>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</si>
  <si>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</si>
  <si>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</si>
  <si>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</si>
  <si>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</si>
  <si>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</si>
  <si>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</si>
  <si>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</si>
  <si>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</si>
  <si>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</si>
  <si>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</si>
  <si>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</si>
  <si>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</si>
  <si>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</si>
  <si>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</si>
  <si>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</si>
  <si>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</si>
  <si>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</si>
  <si>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</si>
  <si>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</si>
  <si>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</si>
  <si>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</si>
  <si>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</si>
  <si>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</si>
  <si>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</si>
  <si>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</si>
  <si>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</si>
  <si>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</si>
  <si>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</si>
  <si>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</si>
  <si>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</si>
  <si>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</si>
  <si>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</si>
  <si>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</si>
  <si>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</si>
  <si>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</si>
  <si>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</si>
  <si>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</si>
  <si>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</si>
  <si>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</si>
  <si>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</si>
  <si>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</si>
  <si>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</si>
  <si>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</si>
  <si>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</si>
  <si>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</si>
  <si>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</si>
  <si>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</si>
  <si>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</si>
  <si>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</si>
  <si>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</si>
  <si>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</si>
  <si>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</si>
  <si>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</si>
  <si>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</si>
  <si>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</si>
  <si>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</si>
  <si>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</si>
  <si>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</si>
  <si>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</si>
  <si>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</si>
  <si>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</si>
  <si>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</si>
  <si>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</si>
  <si>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</si>
  <si>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</si>
  <si>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</si>
  <si>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</si>
  <si>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</si>
  <si>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</si>
  <si>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</si>
  <si>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</si>
  <si>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</si>
  <si>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</si>
  <si>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</si>
  <si>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</si>
  <si>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</si>
  <si>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</si>
  <si>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</si>
  <si>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</si>
  <si>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</si>
  <si>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</si>
  <si>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</si>
  <si>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</si>
  <si>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</si>
  <si>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</si>
  <si>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</si>
  <si>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</si>
  <si>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</si>
  <si>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</si>
  <si>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</si>
  <si>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</si>
  <si>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</si>
  <si>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</si>
  <si>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</si>
  <si>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</si>
  <si>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</si>
  <si>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</si>
  <si>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</si>
  <si>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</si>
  <si>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</si>
  <si>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</si>
  <si>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</si>
  <si>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</si>
  <si>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</si>
  <si>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</si>
  <si>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</si>
  <si>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</si>
  <si>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</si>
  <si>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</si>
  <si>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</si>
  <si>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</si>
  <si>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</si>
  <si>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</si>
  <si>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</si>
  <si>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</si>
  <si>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</si>
  <si>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</si>
  <si>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</si>
  <si>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</si>
  <si>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</si>
  <si>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</si>
  <si>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</si>
  <si>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</si>
  <si>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</si>
  <si>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</si>
  <si>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</si>
  <si>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</si>
  <si>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</si>
  <si>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</si>
  <si>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</si>
  <si>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</si>
  <si>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</si>
  <si>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</si>
  <si>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</si>
  <si>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</si>
  <si>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</si>
  <si>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</si>
  <si>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</si>
  <si>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</si>
  <si>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</si>
  <si>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</si>
  <si>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</si>
  <si>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</si>
  <si>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</si>
  <si>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</si>
  <si>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</si>
  <si>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</si>
  <si>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</si>
  <si>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</si>
  <si>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</si>
  <si>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</si>
  <si>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</si>
  <si>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</si>
  <si>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</si>
  <si>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</si>
  <si>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</si>
  <si>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</si>
  <si>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</si>
  <si>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</si>
  <si>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</si>
  <si>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</si>
  <si>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</si>
  <si>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</si>
  <si>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</si>
  <si>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</si>
  <si>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</si>
  <si>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</si>
  <si>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</si>
  <si>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</si>
  <si>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</si>
  <si>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</si>
  <si>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</si>
  <si>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</si>
  <si>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</si>
  <si>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</si>
  <si>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</si>
  <si>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</si>
  <si>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</si>
  <si>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</si>
  <si>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</si>
  <si>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</si>
  <si>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</si>
  <si>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</si>
  <si>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</si>
  <si>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</si>
  <si>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</si>
  <si>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</si>
  <si>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</si>
  <si>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</si>
  <si>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</si>
  <si>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</si>
  <si>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</si>
  <si>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</si>
  <si>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</si>
  <si>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</si>
  <si>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</si>
  <si>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</si>
  <si>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</si>
  <si>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</si>
  <si>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</si>
  <si>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</si>
  <si>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</si>
  <si>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</si>
  <si>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</si>
  <si>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</si>
  <si>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</si>
  <si>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</si>
  <si>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</si>
  <si>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</si>
  <si>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</si>
  <si>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</si>
  <si>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</si>
  <si>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</si>
  <si>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</si>
  <si>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</si>
  <si>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</si>
  <si>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</si>
  <si>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</si>
  <si>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</si>
  <si>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</si>
  <si>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</si>
  <si>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</si>
  <si>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</si>
  <si>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</si>
  <si>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</si>
  <si>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</si>
  <si>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</si>
  <si>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</si>
  <si>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</si>
  <si>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</si>
  <si>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</si>
  <si>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</si>
  <si>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</si>
  <si>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</si>
  <si>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</si>
  <si>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</si>
  <si>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</si>
  <si>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</si>
  <si>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</si>
  <si>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</si>
  <si>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</si>
  <si>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</si>
  <si>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</si>
  <si>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</si>
  <si>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</si>
  <si>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</si>
  <si>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</si>
  <si>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</si>
  <si>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</si>
  <si>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</si>
  <si>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</si>
  <si>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</si>
  <si>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</si>
  <si>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</si>
  <si>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</si>
  <si>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</si>
  <si>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</si>
  <si>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</si>
  <si>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</si>
  <si>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</si>
  <si>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</si>
  <si>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</si>
  <si>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</si>
  <si>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</si>
  <si>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</si>
  <si>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</si>
  <si>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</si>
  <si>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</si>
  <si>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</si>
  <si>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</si>
  <si>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</si>
  <si>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</si>
  <si>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</si>
  <si>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</si>
  <si>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</si>
  <si>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</si>
  <si>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</si>
  <si>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</si>
  <si>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</si>
  <si>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</si>
  <si>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</si>
  <si>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</si>
  <si>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</si>
  <si>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</si>
  <si>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</si>
  <si>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</si>
  <si>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</si>
  <si>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</si>
  <si>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</si>
  <si>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</si>
  <si>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</si>
  <si>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</si>
  <si>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</si>
  <si>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</si>
  <si>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</si>
  <si>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</si>
  <si>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</si>
  <si>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</si>
  <si>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</si>
  <si>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</si>
  <si>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</si>
  <si>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</si>
  <si>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</si>
  <si>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</si>
  <si>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</si>
  <si>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</si>
  <si>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</si>
  <si>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</si>
  <si>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</si>
  <si>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</si>
  <si>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</si>
  <si>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</si>
  <si>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</si>
  <si>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</si>
  <si>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</si>
  <si>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</si>
  <si>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</si>
  <si>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</si>
  <si>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</si>
  <si>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</si>
  <si>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</si>
  <si>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</si>
  <si>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</si>
  <si>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</si>
  <si>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</si>
  <si>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</si>
  <si>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</si>
  <si>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</si>
  <si>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</si>
  <si>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</si>
  <si>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</si>
  <si>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</si>
  <si>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</si>
  <si>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</si>
  <si>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</si>
  <si>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</si>
  <si>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</si>
  <si>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</si>
  <si>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</si>
  <si>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</si>
  <si>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</si>
  <si>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</si>
  <si>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</si>
  <si>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</si>
  <si>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</si>
  <si>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</si>
  <si>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</si>
  <si>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</si>
  <si>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</si>
  <si>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</si>
  <si>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</si>
  <si>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</si>
  <si>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</si>
  <si>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</si>
  <si>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</si>
  <si>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</si>
  <si>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</si>
  <si>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</si>
  <si>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</si>
  <si>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</si>
  <si>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</si>
  <si>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</si>
  <si>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</si>
  <si>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</si>
  <si>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</si>
  <si>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</si>
  <si>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</si>
  <si>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</si>
  <si>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</si>
  <si>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</si>
  <si>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</si>
  <si>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</si>
  <si>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</si>
  <si>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</si>
  <si>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</si>
  <si>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</si>
  <si>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</si>
  <si>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</si>
  <si>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</si>
  <si>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</si>
  <si>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</si>
  <si>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</si>
  <si>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</si>
  <si>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</si>
  <si>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</si>
  <si>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</si>
  <si>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</si>
  <si>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</si>
  <si>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</si>
  <si>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</si>
  <si>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</si>
  <si>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</si>
  <si>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</si>
  <si>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</si>
  <si>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</si>
  <si>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</si>
  <si>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</si>
  <si>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</si>
  <si>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</si>
  <si>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</si>
  <si>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</si>
  <si>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</si>
  <si>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</si>
  <si>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</si>
  <si>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</si>
  <si>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</si>
  <si>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</si>
  <si>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</si>
  <si>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</si>
  <si>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</si>
  <si>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</si>
  <si>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</si>
  <si>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</si>
  <si>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</si>
  <si>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</si>
  <si>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</si>
  <si>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</si>
  <si>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</si>
  <si>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</si>
  <si>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</si>
  <si>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</si>
  <si>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</si>
  <si>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</si>
  <si>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</si>
  <si>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</si>
  <si>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</si>
  <si>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</si>
  <si>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</si>
  <si>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</si>
  <si>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</si>
  <si>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</si>
  <si>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</si>
  <si>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</si>
  <si>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</si>
  <si>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</si>
  <si>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</si>
  <si>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</si>
  <si>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</si>
  <si>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</si>
  <si>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</si>
  <si>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</si>
  <si>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</si>
  <si>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</si>
  <si>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</si>
  <si>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</si>
  <si>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</si>
  <si>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</si>
  <si>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</si>
  <si>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</si>
  <si>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</si>
  <si>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</si>
  <si>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</si>
  <si>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</si>
  <si>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</si>
  <si>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</si>
  <si>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</si>
  <si>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</si>
  <si>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</si>
  <si>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</si>
  <si>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</si>
  <si>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</si>
  <si>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</si>
  <si>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</si>
  <si>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</si>
  <si>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</si>
  <si>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</si>
  <si>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</si>
  <si>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</si>
  <si>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</si>
  <si>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</si>
  <si>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</si>
  <si>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</si>
  <si>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</si>
  <si>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</si>
  <si>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</si>
  <si>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</si>
  <si>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</si>
  <si>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</si>
  <si>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</si>
  <si>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</si>
  <si>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</si>
  <si>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</si>
  <si>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</si>
  <si>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</si>
  <si>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</si>
  <si>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</si>
  <si>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</si>
  <si>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</si>
  <si>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</si>
  <si>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</si>
  <si>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</si>
  <si>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</si>
  <si>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</si>
  <si>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</si>
  <si>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</si>
  <si>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</si>
  <si>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</si>
  <si>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</si>
  <si>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</si>
  <si>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</si>
  <si>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</si>
  <si>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</si>
  <si>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</si>
  <si>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</si>
  <si>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</si>
  <si>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</si>
  <si>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</si>
  <si>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</si>
  <si>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</si>
  <si>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</si>
  <si>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</si>
  <si>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</si>
  <si>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</si>
  <si>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</si>
  <si>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</si>
  <si>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</si>
  <si>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</si>
  <si>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</si>
  <si>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</si>
  <si>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</si>
  <si>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</si>
  <si>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</si>
  <si>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</si>
  <si>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</si>
  <si>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</si>
  <si>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</si>
  <si>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</si>
  <si>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</si>
  <si>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</si>
  <si>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</si>
  <si>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</si>
  <si>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</si>
  <si>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</si>
  <si>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</si>
  <si>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</si>
  <si>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</si>
  <si>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</si>
  <si>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</si>
  <si>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</si>
  <si>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</si>
  <si>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</si>
  <si>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</si>
  <si>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</si>
  <si>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</si>
  <si>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</si>
  <si>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</si>
  <si>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</si>
  <si>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</si>
  <si>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</si>
  <si>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</si>
  <si>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</si>
  <si>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</si>
  <si>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</si>
  <si>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</si>
  <si>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</si>
  <si>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</si>
  <si>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</si>
  <si>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</si>
  <si>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</si>
  <si>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</si>
  <si>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</si>
  <si>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</si>
  <si>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</si>
  <si>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</si>
  <si>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</si>
  <si>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</si>
  <si>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</si>
  <si>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</si>
  <si>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</si>
  <si>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</si>
  <si>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</si>
  <si>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</si>
  <si>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</si>
  <si>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</si>
  <si>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</si>
  <si>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</si>
  <si>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</si>
  <si>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</si>
  <si>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</si>
  <si>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</si>
  <si>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</si>
  <si>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</si>
  <si>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</si>
  <si>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</si>
  <si>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</si>
  <si>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</si>
  <si>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</si>
  <si>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</si>
  <si>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</si>
  <si>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</si>
  <si>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</si>
  <si>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</si>
  <si>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</si>
  <si>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</si>
  <si>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</si>
  <si>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</si>
  <si>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</si>
  <si>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</si>
  <si>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</si>
  <si>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</si>
  <si>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</si>
  <si>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</si>
  <si>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</si>
  <si>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</si>
  <si>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</si>
  <si>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</si>
  <si>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</si>
  <si>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</si>
  <si>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</si>
  <si>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</si>
  <si>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</si>
  <si>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</si>
  <si>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</si>
  <si>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</si>
  <si>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</si>
  <si>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</si>
  <si>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</si>
  <si>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</si>
  <si>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</si>
  <si>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</si>
  <si>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</si>
  <si>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</si>
  <si>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</si>
  <si>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</si>
  <si>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</si>
  <si>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</si>
  <si>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</si>
  <si>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</si>
  <si>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</si>
  <si>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</si>
  <si>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</si>
  <si>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</si>
  <si>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</si>
  <si>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</si>
  <si>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</si>
  <si>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</si>
  <si>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</si>
  <si>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</si>
  <si>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</si>
  <si>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</si>
  <si>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</si>
  <si>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</si>
  <si>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</si>
  <si>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</si>
  <si>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</si>
  <si>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</si>
  <si>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</si>
  <si>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</si>
  <si>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</si>
  <si>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</si>
  <si>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</si>
  <si>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</si>
  <si>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</si>
  <si>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</si>
  <si>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</si>
  <si>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</si>
  <si>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</si>
  <si>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</si>
  <si>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</si>
  <si>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</si>
  <si>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</si>
  <si>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</si>
  <si>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</si>
  <si>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</si>
  <si>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</si>
  <si>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</si>
  <si>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</si>
  <si>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</si>
  <si>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</si>
  <si>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</si>
  <si>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</si>
  <si>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</si>
  <si>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</si>
  <si>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</si>
  <si>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</si>
  <si>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</si>
  <si>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</si>
  <si>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</si>
  <si>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</si>
  <si>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</si>
  <si>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</si>
  <si>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</si>
  <si>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</si>
  <si>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</si>
  <si>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</si>
  <si>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</si>
  <si>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</si>
  <si>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</si>
  <si>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</si>
  <si>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</si>
  <si>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</si>
  <si>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</si>
  <si>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</si>
  <si>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</si>
  <si>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</si>
  <si>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</si>
  <si>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</si>
  <si>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</si>
  <si>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</si>
  <si>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</si>
  <si>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</si>
  <si>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</si>
  <si>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</si>
  <si>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</si>
  <si>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</si>
  <si>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</si>
  <si>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</si>
  <si>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</si>
  <si>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</si>
  <si>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</si>
  <si>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</si>
  <si>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</si>
  <si>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</si>
  <si>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</si>
  <si>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</si>
  <si>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</si>
  <si>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</si>
  <si>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</si>
  <si>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</si>
  <si>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</si>
  <si>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</si>
  <si>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</si>
  <si>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</si>
  <si>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</si>
  <si>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</si>
  <si>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</si>
  <si>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</si>
  <si>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</si>
  <si>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</si>
  <si>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</si>
  <si>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</si>
  <si>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</si>
  <si>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</si>
  <si>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</si>
  <si>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</si>
  <si>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</si>
  <si>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</si>
  <si>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</si>
  <si>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</si>
  <si>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</si>
  <si>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</si>
  <si>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</si>
  <si>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</si>
  <si>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</si>
  <si>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</si>
  <si>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</si>
  <si>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</si>
  <si>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</si>
  <si>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</si>
  <si>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</si>
  <si>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</si>
  <si>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</si>
  <si>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</si>
  <si>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</si>
  <si>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</si>
  <si>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</si>
  <si>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</si>
  <si>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</si>
  <si>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</si>
  <si>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</si>
  <si>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</si>
  <si>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</si>
  <si>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</si>
  <si>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</si>
  <si>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</si>
  <si>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</si>
  <si>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</si>
  <si>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</si>
  <si>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</si>
  <si>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</si>
  <si>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</si>
  <si>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</si>
  <si>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</si>
  <si>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</si>
  <si>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</si>
  <si>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</si>
  <si>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</si>
  <si>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</si>
  <si>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</si>
  <si>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</si>
  <si>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</si>
  <si>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</si>
  <si>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</si>
  <si>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</si>
  <si>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</si>
  <si>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</si>
  <si>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</si>
  <si>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</si>
  <si>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</si>
  <si>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</si>
  <si>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</si>
  <si>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</si>
  <si>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</si>
  <si>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</si>
  <si>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</si>
  <si>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</si>
  <si>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</si>
  <si>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</si>
  <si>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</si>
  <si>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</si>
  <si>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</si>
  <si>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</si>
  <si>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</si>
  <si>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</si>
  <si>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</si>
  <si>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</si>
  <si>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</si>
  <si>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</si>
  <si>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</si>
  <si>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</si>
  <si>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</si>
  <si>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</si>
  <si>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</si>
  <si>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</si>
  <si>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</si>
  <si>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</si>
  <si>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</si>
  <si>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</si>
  <si>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</si>
  <si>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</si>
  <si>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</si>
  <si>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</si>
  <si>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</si>
  <si>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</si>
  <si>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</si>
  <si>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</si>
  <si>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</si>
  <si>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</si>
  <si>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</si>
  <si>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</si>
  <si>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</si>
  <si>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</si>
  <si>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</si>
  <si>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</si>
  <si>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</si>
  <si>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</si>
  <si>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</si>
  <si>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</si>
  <si>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</si>
  <si>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</si>
  <si>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</si>
  <si>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</si>
  <si>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</si>
  <si>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</si>
  <si>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</si>
  <si>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</si>
  <si>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</si>
  <si>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</si>
  <si>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</si>
  <si>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</si>
  <si>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</si>
  <si>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</si>
  <si>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</si>
  <si>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</si>
  <si>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</si>
  <si>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</si>
  <si>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</si>
  <si>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</si>
  <si>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</si>
  <si>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</si>
  <si>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</si>
  <si>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</si>
  <si>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</si>
  <si>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</si>
  <si>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</si>
  <si>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</si>
  <si>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</si>
  <si>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</si>
  <si>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</si>
  <si>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</si>
  <si>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</si>
  <si>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</si>
  <si>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</si>
  <si>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</si>
  <si>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</si>
  <si>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</si>
  <si>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</si>
  <si>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</si>
  <si>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</si>
  <si>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</si>
  <si>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</si>
  <si>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</si>
  <si>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</si>
  <si>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</si>
  <si>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</si>
  <si>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</si>
  <si>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</si>
  <si>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</si>
  <si>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</si>
  <si>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</si>
  <si>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</si>
  <si>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</si>
  <si>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</si>
  <si>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</si>
  <si>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</si>
  <si>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</si>
  <si>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</si>
  <si>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</si>
  <si>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</si>
  <si>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</si>
  <si>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</si>
  <si>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</si>
  <si>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</si>
  <si>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</si>
  <si>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</si>
  <si>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</si>
  <si>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</si>
  <si>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</si>
  <si>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</si>
  <si>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</si>
  <si>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</si>
  <si>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</si>
  <si>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</si>
  <si>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</si>
  <si>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</si>
  <si>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</si>
  <si>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</si>
  <si>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</si>
  <si>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</si>
  <si>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</si>
  <si>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</si>
  <si>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</si>
  <si>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</si>
  <si>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</si>
  <si>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</si>
  <si>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</si>
  <si>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</si>
  <si>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</si>
  <si>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</si>
  <si>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</si>
  <si>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</si>
  <si>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</si>
  <si>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</si>
  <si>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</si>
  <si>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</si>
  <si>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</si>
  <si>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</si>
  <si>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</si>
  <si>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</si>
  <si>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</si>
  <si>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</si>
  <si>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</si>
  <si>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</si>
  <si>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</si>
  <si>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</si>
  <si>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</si>
  <si>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</si>
  <si>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</si>
  <si>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</si>
  <si>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</si>
  <si>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</si>
  <si>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</si>
  <si>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</si>
  <si>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</si>
  <si>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</si>
  <si>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</si>
  <si>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</si>
  <si>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</si>
  <si>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</si>
  <si>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</si>
  <si>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</si>
  <si>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</si>
  <si>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</si>
  <si>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</si>
  <si>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</si>
  <si>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</si>
  <si>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</si>
  <si>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</si>
  <si>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</si>
  <si>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</si>
  <si>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</si>
  <si>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</si>
  <si>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</si>
  <si>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</si>
  <si>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</si>
  <si>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</si>
  <si>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</si>
  <si>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</si>
  <si>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</si>
  <si>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</si>
  <si>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</si>
  <si>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</si>
  <si>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</si>
  <si>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</si>
  <si>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</si>
  <si>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</si>
  <si>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</si>
  <si>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</si>
  <si>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</si>
  <si>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</si>
  <si>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</si>
  <si>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</si>
  <si>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</si>
  <si>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</si>
  <si>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</si>
  <si>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</si>
  <si>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</si>
  <si>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</si>
  <si>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</si>
  <si>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</si>
  <si>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</si>
  <si>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</si>
  <si>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</si>
  <si>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</si>
  <si>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</si>
  <si>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</si>
  <si>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</si>
  <si>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</si>
  <si>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</si>
  <si>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</si>
  <si>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</si>
  <si>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</si>
  <si>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</si>
  <si>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</si>
  <si>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</si>
  <si>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</si>
  <si>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</si>
  <si>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</si>
  <si>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</si>
  <si>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</si>
  <si>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</si>
  <si>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</si>
  <si>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</si>
  <si>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</si>
  <si>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</si>
  <si>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</si>
  <si>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</si>
  <si>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</si>
  <si>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</si>
  <si>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</si>
  <si>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</si>
  <si>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</si>
  <si>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</si>
  <si>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</si>
  <si>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</si>
  <si>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</si>
  <si>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</si>
  <si>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</si>
  <si>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</si>
  <si>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</si>
  <si>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</si>
  <si>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</si>
  <si>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</si>
  <si>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</si>
  <si>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</si>
  <si>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</si>
  <si>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</si>
  <si>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</si>
  <si>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</si>
  <si>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</si>
  <si>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</si>
  <si>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</si>
  <si>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</si>
  <si>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</si>
  <si>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</si>
  <si>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</si>
  <si>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</si>
  <si>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</si>
  <si>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</si>
  <si>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</si>
  <si>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</si>
  <si>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</si>
  <si>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</si>
  <si>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</si>
  <si>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</si>
  <si>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</si>
  <si>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</si>
  <si>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</si>
  <si>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</si>
  <si>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</si>
  <si>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</si>
  <si>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</si>
  <si>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</si>
  <si>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</si>
  <si>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</si>
  <si>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</si>
  <si>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</si>
  <si>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</si>
  <si>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</si>
  <si>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</si>
  <si>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</si>
  <si>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</si>
  <si>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</si>
  <si>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</si>
  <si>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</si>
  <si>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</si>
  <si>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</si>
  <si>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</si>
  <si>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</si>
  <si>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</si>
  <si>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</si>
  <si>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</si>
  <si>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</si>
  <si>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</si>
  <si>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</si>
  <si>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</si>
  <si>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</si>
  <si>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</si>
  <si>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</si>
  <si>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</si>
  <si>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</si>
  <si>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</si>
  <si>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</si>
  <si>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</si>
  <si>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</si>
  <si>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</si>
  <si>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</si>
  <si>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</si>
  <si>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</si>
  <si>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</si>
  <si>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</si>
  <si>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</si>
  <si>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</si>
  <si>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</si>
  <si>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</si>
  <si>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</si>
  <si>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</si>
  <si>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</si>
  <si>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</si>
  <si>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</si>
  <si>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</si>
  <si>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</si>
  <si>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</si>
  <si>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</si>
  <si>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</si>
  <si>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</si>
  <si>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</si>
  <si>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</si>
  <si>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</si>
  <si>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</si>
  <si>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</si>
  <si>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</si>
  <si>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</si>
  <si>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</si>
  <si>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</si>
  <si>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</si>
  <si>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</si>
  <si>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</si>
  <si>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</si>
  <si>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</si>
  <si>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</si>
  <si>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</si>
  <si>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</si>
  <si>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</si>
  <si>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</si>
  <si>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</si>
  <si>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</si>
  <si>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</si>
  <si>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</si>
  <si>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</si>
  <si>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</si>
  <si>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</si>
  <si>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</si>
  <si>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</si>
  <si>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</si>
  <si>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</si>
  <si>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</si>
  <si>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</si>
  <si>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</si>
  <si>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</si>
  <si>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</si>
  <si>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</si>
  <si>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</si>
  <si>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</si>
  <si>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</si>
  <si>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</si>
  <si>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</si>
  <si>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</si>
  <si>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</si>
  <si>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</si>
  <si>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</si>
  <si>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</si>
  <si>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</si>
  <si>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</si>
  <si>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</si>
  <si>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</si>
  <si>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</si>
  <si>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</si>
  <si>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</si>
  <si>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</si>
  <si>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</si>
  <si>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</si>
  <si>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</si>
  <si>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</si>
  <si>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</si>
  <si>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</si>
  <si>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</si>
  <si>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</si>
  <si>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</si>
  <si>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</si>
  <si>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</si>
  <si>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</si>
  <si>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</si>
  <si>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</si>
  <si>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</si>
  <si>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</si>
  <si>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</si>
  <si>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</si>
  <si>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</si>
  <si>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</si>
  <si>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</si>
  <si>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</si>
  <si>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</si>
  <si>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</si>
  <si>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</si>
  <si>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</si>
  <si>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</si>
  <si>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</si>
  <si>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</si>
  <si>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</si>
  <si>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</si>
  <si>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</si>
  <si>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</si>
  <si>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</si>
  <si>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</si>
  <si>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</si>
  <si>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</si>
  <si>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</si>
  <si>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</si>
  <si>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</si>
  <si>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</si>
  <si>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</si>
  <si>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</si>
  <si>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</si>
  <si>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</si>
  <si>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</si>
  <si>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</si>
  <si>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</si>
  <si>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</si>
  <si>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</si>
  <si>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</si>
  <si>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</si>
  <si>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</si>
  <si>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</si>
  <si>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</si>
  <si>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</si>
  <si>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</si>
  <si>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</si>
  <si>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</si>
  <si>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</si>
  <si>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</si>
  <si>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</si>
  <si>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</si>
  <si>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</si>
  <si>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</si>
  <si>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</si>
  <si>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</si>
  <si>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</si>
  <si>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</si>
  <si>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</si>
  <si>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</si>
  <si>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</si>
  <si>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</si>
  <si>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</si>
  <si>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</si>
  <si>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</si>
  <si>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</si>
  <si>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</si>
  <si>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</si>
  <si>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</si>
  <si>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</si>
  <si>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</si>
  <si>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</si>
  <si>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</si>
  <si>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</si>
  <si>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</si>
  <si>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</si>
  <si>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</si>
  <si>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</si>
  <si>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</si>
  <si>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</si>
  <si>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</si>
  <si>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</si>
  <si>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</si>
  <si>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</si>
  <si>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</si>
  <si>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</si>
  <si>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</si>
  <si>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</si>
  <si>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</si>
  <si>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</si>
  <si>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</si>
  <si>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</si>
  <si>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</si>
  <si>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</si>
  <si>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</si>
  <si>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</si>
  <si>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</si>
  <si>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</si>
  <si>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</si>
  <si>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</si>
  <si>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</si>
  <si>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</si>
  <si>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</si>
  <si>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</si>
  <si>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</si>
  <si>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</si>
  <si>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</si>
  <si>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</si>
  <si>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</si>
  <si>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</si>
  <si>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</si>
  <si>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</si>
  <si>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</si>
  <si>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</si>
  <si>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</si>
  <si>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</si>
  <si>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</si>
  <si>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</si>
  <si>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</si>
  <si>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</si>
  <si>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</si>
  <si>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</si>
  <si>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</si>
  <si>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</si>
  <si>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</si>
  <si>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</si>
  <si>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</si>
  <si>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</si>
  <si>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</si>
  <si>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</si>
  <si>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</si>
  <si>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</si>
  <si>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</si>
  <si>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</si>
  <si>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</si>
  <si>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</si>
  <si>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</si>
  <si>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</si>
  <si>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</si>
  <si>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</si>
  <si>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</si>
  <si>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</si>
  <si>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</si>
  <si>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</si>
  <si>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</si>
  <si>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</si>
  <si>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</si>
  <si>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</si>
  <si>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</si>
  <si>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</si>
  <si>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</si>
  <si>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</si>
  <si>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</si>
  <si>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</si>
  <si>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</si>
  <si>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</si>
  <si>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</si>
  <si>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</si>
  <si>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</si>
  <si>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</si>
  <si>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</si>
  <si>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</si>
  <si>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</si>
  <si>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</si>
  <si>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</si>
  <si>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</si>
  <si>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</si>
  <si>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</si>
  <si>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</si>
  <si>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</si>
  <si>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</si>
  <si>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</si>
  <si>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</si>
  <si>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</si>
  <si>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</si>
  <si>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</si>
  <si>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</si>
  <si>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</si>
  <si>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</si>
  <si>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</si>
  <si>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</si>
  <si>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</si>
  <si>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</si>
  <si>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</si>
  <si>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</si>
  <si>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</si>
  <si>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</si>
  <si>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</si>
  <si>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</si>
  <si>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</si>
  <si>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</si>
  <si>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</si>
  <si>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</si>
  <si>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</si>
  <si>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</si>
  <si>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</si>
  <si>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</si>
  <si>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</si>
  <si>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</si>
  <si>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</si>
  <si>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</si>
  <si>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</si>
  <si>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</si>
  <si>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</si>
  <si>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</si>
  <si>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</si>
  <si>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</si>
  <si>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</si>
  <si>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</si>
  <si>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</si>
  <si>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</si>
  <si>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</si>
  <si>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</si>
  <si>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</si>
  <si>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</si>
  <si>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</si>
  <si>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</si>
  <si>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</si>
  <si>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</si>
  <si>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</si>
  <si>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</si>
  <si>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</si>
  <si>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</si>
  <si>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</si>
  <si>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</si>
  <si>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</si>
  <si>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</si>
  <si>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</si>
  <si>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</si>
  <si>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</si>
  <si>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</si>
  <si>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</si>
  <si>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</si>
  <si>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</si>
  <si>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</si>
  <si>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</si>
  <si>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</si>
  <si>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</si>
  <si>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</si>
  <si>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</si>
  <si>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</si>
  <si>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</si>
  <si>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</si>
  <si>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</si>
  <si>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</si>
  <si>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</si>
  <si>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</si>
  <si>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</si>
  <si>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</si>
  <si>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</si>
  <si>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</si>
  <si>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</si>
  <si>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</si>
  <si>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</si>
  <si>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</si>
  <si>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</si>
  <si>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</si>
  <si>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</si>
  <si>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</si>
  <si>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</si>
  <si>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</si>
  <si>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</si>
  <si>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</si>
  <si>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</si>
  <si>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</si>
  <si>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</si>
  <si>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</si>
  <si>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</si>
  <si>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</si>
  <si>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</si>
  <si>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</si>
  <si>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</si>
  <si>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</si>
  <si>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</si>
  <si>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</si>
  <si>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</si>
  <si>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</si>
  <si>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</si>
  <si>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</si>
  <si>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</si>
  <si>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</si>
  <si>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</si>
  <si>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</si>
  <si>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</si>
  <si>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</si>
  <si>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</si>
  <si>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</si>
  <si>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</si>
  <si>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</si>
  <si>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</si>
  <si>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</si>
  <si>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</si>
  <si>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</si>
  <si>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</si>
  <si>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</si>
  <si>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</si>
  <si>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</si>
  <si>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</si>
  <si>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</si>
  <si>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</si>
  <si>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</si>
  <si>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</si>
  <si>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</si>
  <si>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</si>
  <si>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</si>
  <si>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</si>
  <si>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</si>
  <si>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</si>
  <si>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</si>
  <si>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</si>
  <si>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</si>
  <si>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</si>
  <si>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</si>
  <si>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</si>
  <si>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</si>
  <si>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</si>
  <si>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</si>
  <si>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</si>
  <si>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</si>
  <si>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</si>
  <si>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</si>
  <si>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</si>
  <si>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</si>
  <si>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</si>
  <si>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</si>
  <si>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</si>
  <si>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</si>
  <si>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</si>
  <si>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</si>
  <si>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</si>
  <si>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</si>
  <si>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</si>
  <si>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</si>
  <si>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</si>
  <si>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</si>
  <si>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</si>
  <si>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</si>
  <si>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</si>
  <si>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</si>
  <si>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</si>
  <si>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</si>
  <si>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</si>
  <si>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</si>
  <si>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</si>
  <si>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</si>
  <si>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</si>
  <si>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</si>
  <si>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</si>
  <si>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</si>
  <si>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</si>
  <si>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</si>
  <si>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</si>
  <si>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</si>
  <si>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</si>
  <si>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</si>
  <si>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</si>
  <si>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</si>
  <si>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</si>
  <si>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</si>
  <si>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</si>
  <si>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</si>
  <si>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</si>
  <si>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</si>
  <si>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</si>
  <si>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</si>
  <si>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</si>
  <si>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</si>
  <si>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</si>
  <si>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</si>
  <si>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</si>
  <si>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</si>
  <si>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</si>
  <si>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</si>
  <si>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</si>
  <si>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</si>
  <si>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</si>
  <si>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</si>
  <si>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</si>
  <si>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</si>
  <si>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</si>
  <si>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</si>
  <si>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</si>
  <si>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</si>
  <si>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</si>
  <si>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</si>
  <si>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</si>
  <si>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</si>
  <si>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</si>
  <si>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</si>
  <si>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</si>
  <si>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</si>
  <si>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</si>
  <si>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</si>
  <si>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</si>
  <si>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</si>
  <si>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</si>
  <si>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</si>
  <si>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</si>
  <si>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</si>
  <si>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</si>
  <si>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</si>
  <si>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</si>
  <si>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</si>
  <si>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</si>
  <si>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</si>
  <si>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</si>
  <si>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</si>
  <si>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</si>
  <si>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</si>
  <si>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</si>
  <si>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</si>
  <si>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</si>
  <si>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</si>
  <si>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</si>
  <si>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</si>
  <si>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</si>
  <si>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</si>
  <si>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</si>
  <si>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</si>
  <si>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</si>
  <si>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</si>
  <si>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</si>
  <si>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</si>
  <si>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</si>
  <si>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</si>
  <si>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</si>
  <si>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</si>
  <si>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</si>
  <si>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</si>
  <si>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</si>
  <si>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</si>
  <si>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</si>
  <si>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</si>
  <si>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</si>
  <si>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</si>
  <si>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</si>
  <si>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</si>
  <si>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</si>
  <si>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</si>
  <si>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</si>
  <si>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</si>
  <si>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</si>
  <si>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</si>
  <si>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</si>
  <si>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</si>
  <si>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</si>
  <si>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</si>
  <si>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</si>
  <si>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</si>
  <si>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</si>
  <si>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</si>
  <si>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</si>
  <si>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</si>
  <si>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</si>
  <si>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</si>
  <si>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</si>
  <si>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</si>
  <si>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</si>
  <si>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</si>
  <si>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</si>
  <si>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</si>
  <si>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</si>
  <si>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</si>
  <si>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</si>
  <si>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</si>
  <si>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</si>
  <si>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</si>
  <si>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</si>
  <si>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</si>
  <si>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</si>
  <si>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</si>
  <si>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</si>
  <si>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</si>
  <si>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</si>
  <si>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</si>
  <si>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</si>
  <si>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</si>
  <si>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</si>
  <si>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</si>
  <si>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</si>
  <si>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</si>
  <si>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</si>
  <si>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</si>
  <si>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</si>
  <si>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</si>
  <si>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</si>
  <si>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</si>
  <si>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</si>
  <si>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</si>
  <si>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</si>
  <si>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</si>
  <si>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</si>
  <si>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</si>
  <si>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</si>
  <si>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</si>
  <si>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</si>
  <si>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</si>
  <si>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</si>
  <si>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</si>
  <si>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</si>
  <si>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</si>
  <si>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</si>
  <si>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</si>
  <si>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</si>
  <si>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</si>
  <si>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</si>
  <si>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</si>
  <si>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</si>
  <si>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</si>
  <si>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</si>
  <si>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</si>
  <si>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</si>
  <si>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</si>
  <si>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</si>
  <si>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</si>
  <si>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</si>
  <si>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</si>
  <si>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</si>
  <si>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</si>
  <si>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</si>
  <si>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</si>
  <si>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</si>
  <si>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</si>
  <si>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</si>
  <si>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</si>
  <si>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</si>
  <si>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</si>
  <si>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</si>
  <si>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</si>
  <si>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</si>
  <si>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</si>
  <si>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</si>
  <si>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</si>
  <si>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</si>
  <si>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</si>
  <si>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</si>
  <si>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</si>
  <si>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</si>
  <si>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</si>
  <si>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</si>
  <si>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</si>
  <si>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</si>
  <si>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</si>
  <si>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</si>
  <si>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</si>
  <si>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</si>
  <si>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</si>
  <si>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</si>
  <si>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</si>
  <si>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</si>
  <si>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</si>
  <si>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</si>
  <si>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</si>
  <si>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</si>
  <si>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</si>
  <si>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</si>
  <si>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</si>
  <si>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</si>
  <si>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</si>
  <si>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</si>
  <si>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</si>
  <si>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</si>
  <si>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</si>
  <si>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</si>
  <si>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</si>
  <si>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</si>
  <si>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</si>
  <si>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</si>
  <si>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</si>
  <si>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</si>
  <si>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</si>
  <si>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</si>
  <si>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</si>
  <si>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</si>
  <si>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</si>
  <si>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</si>
  <si>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</si>
  <si>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</si>
  <si>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</si>
  <si>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</si>
  <si>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</si>
  <si>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</si>
  <si>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</si>
  <si>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</si>
  <si>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</si>
  <si>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</si>
  <si>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</si>
  <si>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</si>
  <si>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</si>
  <si>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</si>
  <si>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</si>
  <si>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</si>
  <si>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</si>
  <si>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</si>
  <si>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</si>
  <si>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</si>
  <si>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</si>
  <si>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</si>
  <si>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</si>
  <si>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</si>
  <si>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</si>
  <si>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</si>
  <si>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</si>
  <si>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</si>
  <si>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</si>
  <si>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</si>
  <si>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</si>
  <si>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</si>
  <si>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</si>
  <si>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</si>
  <si>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</si>
  <si>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</si>
  <si>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</si>
  <si>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</si>
  <si>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</si>
  <si>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</si>
  <si>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</si>
  <si>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</si>
  <si>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</si>
  <si>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</si>
  <si>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</si>
  <si>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</si>
  <si>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</si>
  <si>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</si>
  <si>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</si>
  <si>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</si>
  <si>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</si>
  <si>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</si>
  <si>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</si>
  <si>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</si>
  <si>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</si>
  <si>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</si>
  <si>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</si>
  <si>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</si>
  <si>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</si>
  <si>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</si>
  <si>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</si>
  <si>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</si>
  <si>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</si>
  <si>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</si>
  <si>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</si>
  <si>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</si>
  <si>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</si>
  <si>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</si>
  <si>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</si>
  <si>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</si>
  <si>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</si>
  <si>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</si>
  <si>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</si>
  <si>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</si>
  <si>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</si>
  <si>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</si>
  <si>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</si>
  <si>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</si>
  <si>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</si>
  <si>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</si>
  <si>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</si>
  <si>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</si>
  <si>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</si>
  <si>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</si>
  <si>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</si>
  <si>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</si>
  <si>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</si>
  <si>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</si>
  <si>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</si>
  <si>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</si>
  <si>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</si>
  <si>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</si>
  <si>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</si>
  <si>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</si>
  <si>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</si>
  <si>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</si>
  <si>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</si>
  <si>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</si>
  <si>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</si>
  <si>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</si>
  <si>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</si>
  <si>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</si>
  <si>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</si>
  <si>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</si>
  <si>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</si>
  <si>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</si>
  <si>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</si>
  <si>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</si>
  <si>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</si>
  <si>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</si>
  <si>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</si>
  <si>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</si>
  <si>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</si>
  <si>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</si>
  <si>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</si>
  <si>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</si>
  <si>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</si>
  <si>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</si>
  <si>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</si>
  <si>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</si>
  <si>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</si>
  <si>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</si>
  <si>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</si>
  <si>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</si>
  <si>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</si>
  <si>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</si>
  <si>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</si>
  <si>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</si>
  <si>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</si>
  <si>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</si>
  <si>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</si>
  <si>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</si>
  <si>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</si>
  <si>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</si>
  <si>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</si>
  <si>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</si>
  <si>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</si>
  <si>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</si>
  <si>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</si>
  <si>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</si>
  <si>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</si>
  <si>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</si>
  <si>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</si>
  <si>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</si>
  <si>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</si>
  <si>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</si>
  <si>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</si>
  <si>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</si>
  <si>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</si>
  <si>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</si>
  <si>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</si>
  <si>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</si>
  <si>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</si>
  <si>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</si>
  <si>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</si>
  <si>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</si>
  <si>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</si>
  <si>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</si>
  <si>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</si>
  <si>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</si>
  <si>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</si>
  <si>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</si>
  <si>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</si>
  <si>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</si>
  <si>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</si>
  <si>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</si>
  <si>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</si>
  <si>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</si>
  <si>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</si>
  <si>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</si>
  <si>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</si>
  <si>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</si>
  <si>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</si>
  <si>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</si>
  <si>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</si>
  <si>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</si>
  <si>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</si>
  <si>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</si>
  <si>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</si>
  <si>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</si>
  <si>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</si>
  <si>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</si>
  <si>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</si>
  <si>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</si>
  <si>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</si>
  <si>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</si>
  <si>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</si>
  <si>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</si>
  <si>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</si>
  <si>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</si>
  <si>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</si>
  <si>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</si>
  <si>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</si>
  <si>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</si>
  <si>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</si>
  <si>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</si>
  <si>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</si>
  <si>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</si>
  <si>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</si>
  <si>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</si>
  <si>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</si>
  <si>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</si>
  <si>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</si>
  <si>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</si>
  <si>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</si>
  <si>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</si>
  <si>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</si>
  <si>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</si>
  <si>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</si>
  <si>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</si>
  <si>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</si>
  <si>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</si>
  <si>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</si>
  <si>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</si>
  <si>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</si>
  <si>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</si>
  <si>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</si>
  <si>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</si>
  <si>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</si>
  <si>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</si>
  <si>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</si>
  <si>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</si>
  <si>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</si>
  <si>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</si>
  <si>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</si>
  <si>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</si>
  <si>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</si>
  <si>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</si>
  <si>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</si>
  <si>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</si>
  <si>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</si>
  <si>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</si>
  <si>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</si>
  <si>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</si>
  <si>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</si>
  <si>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</si>
  <si>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</si>
  <si>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</si>
  <si>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</si>
  <si>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</si>
  <si>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</si>
  <si>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</si>
  <si>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</si>
  <si>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</si>
  <si>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</si>
  <si>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</si>
  <si>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</si>
  <si>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</si>
  <si>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</si>
  <si>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</si>
  <si>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</si>
  <si>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</si>
  <si>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</si>
  <si>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</si>
  <si>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</si>
  <si>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</si>
  <si>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</si>
  <si>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</si>
  <si>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</si>
  <si>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</si>
  <si>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</si>
  <si>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</si>
  <si>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</si>
  <si>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</si>
  <si>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</si>
  <si>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</si>
  <si>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</si>
  <si>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</si>
  <si>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</si>
  <si>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</si>
  <si>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</si>
  <si>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</si>
  <si>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</si>
  <si>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</si>
  <si>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</si>
  <si>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</si>
  <si>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</si>
  <si>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</si>
  <si>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</si>
  <si>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</si>
  <si>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</si>
  <si>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</si>
  <si>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</si>
  <si>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</si>
  <si>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</si>
  <si>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</si>
  <si>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</si>
  <si>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</si>
  <si>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</si>
  <si>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</si>
  <si>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</si>
  <si>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</si>
  <si>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</si>
  <si>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</si>
  <si>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</si>
  <si>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</si>
  <si>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</si>
  <si>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</si>
  <si>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</si>
  <si>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</si>
  <si>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</si>
  <si>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</si>
  <si>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</si>
  <si>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</si>
  <si>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</si>
  <si>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</si>
  <si>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</si>
  <si>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</si>
  <si>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</si>
  <si>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</si>
  <si>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</si>
  <si>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</si>
  <si>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</si>
  <si>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</si>
  <si>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</si>
  <si>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</si>
  <si>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</si>
  <si>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</si>
  <si>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</si>
  <si>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</si>
  <si>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</si>
  <si>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</si>
  <si>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</si>
  <si>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</si>
  <si>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</si>
  <si>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</si>
  <si>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</si>
  <si>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</si>
  <si>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</si>
  <si>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</si>
  <si>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</si>
  <si>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</si>
  <si>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</si>
  <si>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</si>
  <si>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</si>
  <si>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</si>
  <si>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</si>
  <si>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</si>
  <si>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</si>
  <si>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</si>
  <si>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</si>
  <si>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</si>
  <si>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</si>
  <si>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</si>
  <si>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</si>
  <si>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</si>
  <si>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</si>
  <si>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</si>
  <si>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</si>
  <si>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</si>
  <si>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</si>
  <si>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</si>
  <si>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</si>
  <si>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</si>
  <si>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</si>
  <si>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</si>
  <si>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</si>
  <si>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</si>
  <si>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</si>
  <si>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</si>
  <si>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</si>
  <si>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</si>
  <si>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</si>
  <si>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</si>
  <si>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</si>
  <si>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</si>
  <si>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</si>
  <si>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</si>
  <si>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</si>
  <si>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</si>
  <si>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</si>
  <si>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</si>
  <si>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</si>
  <si>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</si>
  <si>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</si>
  <si>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</si>
  <si>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</si>
  <si>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</si>
  <si>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</si>
  <si>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</si>
  <si>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</si>
  <si>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</si>
  <si>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</si>
  <si>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</si>
  <si>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</si>
  <si>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</si>
  <si>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</si>
  <si>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</si>
  <si>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</si>
  <si>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</si>
  <si>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</si>
  <si>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</si>
  <si>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</si>
  <si>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</si>
  <si>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</si>
  <si>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</si>
  <si>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</si>
  <si>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</si>
  <si>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</si>
  <si>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</si>
  <si>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</si>
  <si>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</si>
  <si>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</si>
  <si>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</si>
  <si>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</si>
  <si>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</si>
  <si>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</si>
  <si>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</si>
  <si>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</si>
  <si>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</si>
  <si>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</si>
  <si>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</si>
  <si>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</si>
  <si>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</si>
  <si>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</si>
  <si>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</si>
  <si>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</si>
  <si>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</si>
  <si>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</si>
  <si>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</si>
  <si>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</si>
  <si>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</si>
  <si>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</si>
  <si>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</si>
  <si>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</si>
  <si>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</si>
  <si>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</si>
  <si>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</si>
  <si>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</si>
  <si>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</si>
  <si>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</si>
  <si>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</si>
  <si>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</si>
  <si>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</si>
  <si>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</si>
  <si>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</si>
  <si>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</si>
  <si>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</si>
  <si>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</si>
  <si>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</si>
  <si>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</si>
  <si>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</si>
  <si>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</si>
  <si>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</si>
  <si>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</si>
  <si>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</si>
  <si>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</si>
  <si>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</si>
  <si>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</si>
  <si>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</si>
  <si>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</si>
  <si>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</si>
  <si>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</si>
  <si>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</si>
  <si>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</si>
  <si>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</si>
  <si>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</si>
  <si>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</si>
  <si>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</si>
  <si>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</si>
  <si>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</si>
  <si>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</si>
  <si>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</si>
  <si>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</si>
  <si>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</si>
  <si>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</si>
  <si>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</si>
  <si>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</si>
  <si>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</si>
  <si>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</si>
  <si>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</si>
  <si>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</si>
  <si>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</si>
  <si>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</si>
  <si>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</si>
  <si>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</si>
  <si>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</si>
  <si>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</si>
  <si>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</si>
  <si>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</si>
  <si>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</si>
  <si>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</si>
  <si>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</si>
  <si>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</si>
  <si>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</si>
  <si>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</si>
  <si>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</si>
  <si>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</si>
  <si>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</si>
  <si>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</si>
  <si>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</si>
  <si>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</si>
  <si>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</si>
  <si>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</si>
  <si>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</si>
  <si>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</si>
  <si>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</si>
  <si>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</si>
  <si>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</si>
  <si>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</si>
  <si>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</si>
  <si>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</si>
  <si>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</si>
  <si>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</si>
  <si>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</si>
  <si>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</si>
  <si>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</si>
  <si>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</si>
  <si>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</si>
  <si>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</si>
  <si>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</si>
  <si>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</si>
  <si>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</si>
  <si>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</si>
  <si>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</si>
  <si>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</si>
  <si>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</si>
  <si>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</si>
  <si>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</si>
  <si>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</si>
  <si>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</si>
  <si>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</si>
  <si>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</si>
  <si>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</si>
  <si>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</si>
  <si>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</si>
  <si>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</si>
  <si>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</si>
  <si>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</si>
  <si>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</si>
  <si>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</si>
  <si>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</si>
  <si>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</si>
  <si>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</si>
  <si>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</si>
  <si>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</si>
  <si>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</si>
  <si>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</si>
  <si>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</si>
  <si>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</si>
  <si>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</si>
  <si>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</si>
  <si>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</si>
  <si>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</si>
  <si>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</si>
  <si>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</si>
  <si>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</si>
  <si>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</si>
  <si>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</si>
  <si>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</si>
  <si>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</si>
  <si>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</si>
  <si>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</si>
  <si>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</si>
  <si>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</si>
  <si>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</si>
  <si>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</si>
  <si>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</si>
  <si>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</si>
  <si>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</si>
  <si>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</si>
  <si>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</si>
  <si>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</si>
  <si>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</si>
  <si>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</si>
  <si>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</si>
  <si>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</si>
  <si>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</si>
  <si>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</si>
  <si>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</si>
  <si>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</si>
  <si>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</si>
  <si>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</si>
  <si>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</si>
  <si>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</si>
  <si>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</si>
  <si>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</si>
  <si>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</si>
  <si>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</si>
  <si>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</si>
  <si>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</si>
  <si>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</si>
  <si>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</si>
  <si>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</si>
  <si>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</si>
  <si>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</si>
  <si>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</si>
  <si>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</si>
  <si>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</si>
  <si>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</si>
  <si>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</si>
  <si>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</si>
  <si>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</si>
  <si>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</si>
  <si>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</si>
  <si>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</si>
  <si>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</si>
  <si>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</si>
  <si>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</si>
  <si>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</si>
  <si>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</si>
  <si>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</si>
  <si>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</si>
  <si>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</si>
  <si>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</si>
  <si>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</si>
  <si>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</si>
  <si>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</si>
  <si>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</si>
  <si>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</si>
  <si>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</si>
  <si>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</si>
  <si>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</si>
  <si>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</si>
  <si>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</si>
  <si>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</si>
  <si>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</si>
  <si>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</si>
  <si>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</si>
  <si>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</si>
  <si>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</si>
  <si>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</si>
  <si>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</si>
  <si>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</si>
  <si>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</si>
  <si>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</si>
  <si>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</si>
  <si>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</si>
  <si>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</si>
  <si>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</si>
  <si>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</si>
  <si>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</si>
  <si>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</si>
  <si>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</si>
  <si>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</si>
  <si>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</si>
  <si>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</si>
  <si>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</si>
  <si>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</si>
  <si>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</si>
  <si>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</si>
  <si>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</si>
  <si>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</si>
  <si>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</si>
  <si>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</si>
  <si>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</si>
  <si>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</si>
  <si>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</si>
  <si>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</si>
  <si>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</si>
  <si>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</si>
  <si>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</si>
  <si>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</si>
  <si>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</si>
  <si>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</si>
  <si>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</si>
  <si>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</si>
  <si>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</si>
  <si>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</si>
  <si>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</si>
  <si>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</si>
  <si>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</si>
  <si>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</si>
  <si>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</si>
  <si>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</si>
  <si>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</si>
  <si>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</si>
  <si>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</si>
  <si>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</si>
  <si>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</si>
  <si>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</si>
  <si>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</si>
  <si>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</si>
  <si>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</si>
  <si>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</si>
  <si>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</si>
  <si>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</si>
  <si>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</si>
  <si>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</si>
  <si>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</si>
  <si>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</si>
  <si>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</si>
  <si>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</si>
  <si>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</si>
  <si>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</si>
  <si>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</si>
  <si>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</si>
  <si>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</si>
  <si>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</si>
  <si>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</si>
  <si>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</si>
  <si>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</si>
  <si>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</si>
  <si>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</si>
  <si>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</si>
  <si>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</si>
  <si>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</si>
  <si>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</si>
  <si>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</si>
  <si>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</si>
  <si>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</si>
  <si>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</si>
  <si>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</si>
  <si>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</si>
  <si>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</si>
  <si>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</si>
  <si>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</si>
  <si>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</si>
  <si>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</si>
  <si>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</si>
  <si>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</si>
  <si>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</si>
  <si>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</si>
  <si>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</si>
  <si>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</si>
  <si>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</si>
  <si>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</si>
  <si>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</si>
  <si>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</si>
  <si>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</si>
  <si>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</si>
  <si>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</si>
  <si>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</si>
  <si>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</si>
  <si>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</si>
  <si>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</si>
  <si>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</si>
  <si>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</si>
  <si>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</si>
  <si>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</si>
  <si>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</si>
  <si>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</si>
  <si>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</si>
  <si>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</si>
  <si>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</si>
  <si>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</si>
  <si>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</si>
  <si>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</si>
  <si>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</si>
  <si>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</si>
  <si>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</si>
  <si>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</si>
  <si>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</si>
  <si>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</si>
  <si>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</si>
  <si>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</si>
  <si>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</si>
  <si>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</si>
  <si>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</si>
  <si>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</si>
  <si>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</si>
  <si>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</si>
  <si>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</si>
  <si>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</si>
  <si>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</si>
  <si>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</si>
  <si>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</si>
  <si>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</si>
  <si>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</si>
  <si>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</si>
  <si>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</si>
  <si>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</si>
  <si>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</si>
  <si>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</si>
  <si>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</si>
  <si>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</si>
  <si>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</si>
  <si>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</si>
  <si>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</si>
  <si>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</si>
  <si>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</si>
  <si>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</si>
  <si>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</si>
  <si>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</si>
  <si>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</si>
  <si>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</si>
  <si>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</si>
  <si>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</si>
  <si>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</si>
  <si>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</si>
  <si>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</si>
  <si>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</si>
  <si>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</si>
  <si>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</si>
  <si>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</si>
  <si>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</si>
  <si>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</si>
  <si>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</si>
  <si>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</si>
  <si>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</si>
  <si>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</si>
  <si>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</si>
  <si>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</si>
  <si>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</si>
  <si>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</si>
  <si>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</si>
  <si>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</si>
  <si>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</si>
  <si>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</si>
  <si>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</si>
  <si>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</si>
  <si>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</si>
  <si>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</si>
  <si>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</si>
  <si>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</si>
  <si>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</si>
  <si>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</si>
  <si>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</si>
  <si>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</si>
  <si>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</si>
  <si>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</si>
  <si>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</si>
  <si>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</si>
  <si>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</si>
  <si>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</si>
  <si>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</si>
  <si>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</si>
  <si>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</si>
  <si>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</si>
  <si>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</si>
  <si>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</si>
  <si>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</si>
  <si>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</si>
  <si>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</si>
  <si>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</si>
  <si>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</si>
  <si>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</si>
  <si>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</si>
  <si>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</si>
  <si>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</si>
  <si>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</si>
  <si>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</si>
  <si>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</si>
  <si>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</si>
  <si>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</si>
  <si>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</si>
  <si>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</si>
  <si>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</si>
  <si>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</si>
  <si>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</si>
  <si>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</si>
  <si>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</si>
  <si>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</si>
  <si>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</si>
  <si>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</si>
  <si>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</si>
  <si>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</si>
  <si>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</si>
  <si>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</si>
  <si>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</si>
  <si>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</si>
  <si>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</si>
  <si>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</si>
  <si>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</si>
  <si>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</si>
  <si>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</si>
  <si>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</si>
  <si>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</si>
  <si>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</si>
  <si>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</si>
  <si>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</si>
  <si>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</si>
  <si>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</si>
  <si>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</si>
  <si>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</si>
  <si>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</si>
  <si>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</si>
  <si>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</si>
  <si>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</si>
  <si>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</si>
  <si>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</si>
  <si>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</si>
  <si>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</si>
  <si>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</si>
  <si>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</si>
  <si>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</si>
  <si>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</si>
  <si>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</si>
  <si>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</si>
  <si>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</si>
  <si>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</si>
  <si>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</si>
  <si>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</si>
  <si>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</si>
  <si>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</si>
  <si>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</si>
  <si>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</si>
  <si>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</si>
  <si>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</si>
  <si>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</si>
  <si>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</si>
  <si>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</si>
  <si>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</si>
  <si>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</si>
  <si>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</si>
  <si>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</si>
  <si>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</si>
  <si>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</si>
  <si>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</si>
  <si>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</si>
  <si>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</si>
  <si>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</si>
  <si>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</si>
  <si>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</si>
  <si>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</si>
  <si>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</si>
  <si>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</si>
  <si>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</si>
  <si>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</si>
  <si>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</si>
  <si>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</si>
  <si>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</si>
  <si>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</si>
  <si>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</si>
  <si>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</si>
  <si>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</si>
  <si>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</si>
  <si>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</si>
  <si>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</si>
  <si>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</si>
  <si>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</si>
  <si>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</si>
  <si>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</si>
  <si>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</si>
  <si>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</si>
  <si>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</si>
  <si>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</si>
  <si>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</si>
  <si>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</si>
  <si>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</si>
  <si>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</si>
  <si>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</si>
  <si>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</si>
  <si>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</si>
  <si>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</si>
  <si>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</si>
  <si>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</si>
  <si>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</si>
  <si>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</si>
  <si>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</si>
  <si>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</si>
  <si>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</si>
  <si>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</si>
  <si>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</si>
  <si>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</si>
  <si>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</si>
  <si>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</si>
  <si>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</si>
  <si>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</si>
  <si>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</si>
  <si>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</si>
  <si>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</si>
  <si>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</si>
  <si>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</si>
  <si>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</si>
  <si>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</si>
  <si>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</si>
  <si>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</si>
  <si>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</si>
  <si>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</si>
  <si>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</si>
  <si>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</si>
  <si>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</si>
  <si>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</si>
  <si>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</si>
  <si>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</si>
  <si>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</si>
  <si>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</si>
  <si>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</si>
  <si>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</si>
  <si>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</si>
  <si>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</si>
  <si>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</si>
  <si>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</si>
  <si>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</si>
  <si>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</si>
  <si>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</si>
  <si>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</si>
  <si>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</si>
  <si>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</si>
  <si>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</si>
  <si>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</si>
  <si>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</si>
  <si>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</si>
  <si>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</si>
  <si>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</si>
  <si>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</si>
  <si>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</si>
  <si>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</si>
  <si>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</si>
  <si>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</si>
  <si>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</si>
  <si>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</si>
  <si>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</si>
  <si>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</si>
  <si>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</si>
  <si>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</si>
  <si>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</si>
  <si>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</si>
  <si>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</si>
  <si>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</si>
  <si>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</si>
  <si>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</si>
  <si>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</si>
  <si>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</si>
  <si>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</si>
  <si>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</si>
  <si>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</si>
  <si>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</si>
  <si>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</si>
  <si>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</si>
  <si>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</si>
  <si>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</si>
  <si>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</si>
  <si>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</si>
  <si>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</si>
  <si>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</si>
  <si>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</si>
  <si>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</si>
  <si>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</si>
  <si>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</si>
  <si>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</si>
  <si>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</si>
  <si>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</si>
  <si>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</si>
  <si>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</si>
  <si>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</si>
  <si>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</si>
  <si>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</si>
  <si>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</si>
  <si>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</si>
  <si>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</si>
  <si>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</si>
  <si>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</si>
  <si>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</si>
  <si>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</si>
  <si>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</si>
  <si>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</si>
  <si>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</si>
  <si>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</si>
  <si>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</si>
  <si>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</si>
  <si>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</si>
  <si>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</si>
  <si>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</si>
  <si>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</si>
  <si>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</si>
  <si>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</si>
  <si>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</si>
  <si>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</si>
  <si>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</si>
  <si>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</si>
  <si>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</si>
  <si>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</si>
  <si>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</si>
  <si>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</si>
  <si>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</si>
  <si>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</si>
  <si>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</si>
  <si>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</si>
  <si>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</si>
  <si>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</si>
  <si>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</si>
  <si>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</si>
  <si>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</si>
  <si>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</si>
  <si>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</si>
  <si>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</si>
  <si>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</si>
  <si>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</si>
  <si>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</si>
  <si>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</si>
  <si>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</si>
  <si>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</si>
  <si>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</si>
  <si>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</si>
  <si>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</si>
  <si>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</si>
  <si>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</si>
  <si>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</si>
  <si>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</si>
  <si>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</si>
  <si>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</si>
  <si>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</si>
  <si>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</si>
  <si>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</si>
  <si>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</si>
  <si>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</si>
  <si>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</si>
  <si>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</si>
  <si>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</si>
  <si>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</si>
  <si>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</si>
  <si>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</si>
  <si>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</si>
  <si>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</si>
  <si>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</si>
  <si>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</si>
  <si>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</si>
  <si>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</si>
  <si>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</si>
  <si>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</si>
  <si>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</si>
  <si>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</si>
  <si>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</si>
  <si>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</si>
  <si>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</si>
  <si>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</si>
  <si>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</si>
  <si>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</si>
  <si>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</si>
  <si>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</si>
  <si>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</si>
  <si>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</si>
  <si>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</si>
  <si>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</si>
  <si>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</si>
  <si>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</si>
  <si>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</si>
  <si>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</si>
  <si>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</si>
  <si>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</si>
  <si>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</si>
  <si>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</si>
  <si>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</si>
  <si>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</si>
  <si>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</si>
  <si>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</si>
  <si>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</si>
  <si>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</si>
  <si>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</si>
  <si>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</si>
  <si>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</si>
  <si>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</si>
  <si>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</si>
  <si>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</si>
  <si>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</si>
  <si>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</si>
  <si>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</si>
  <si>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</si>
  <si>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</si>
  <si>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</si>
  <si>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</si>
  <si>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</si>
  <si>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</si>
  <si>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</si>
  <si>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</si>
  <si>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</si>
  <si>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</si>
  <si>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</si>
  <si>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</si>
  <si>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</si>
  <si>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</si>
  <si>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</si>
  <si>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</si>
  <si>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</si>
  <si>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</si>
  <si>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</si>
  <si>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</si>
  <si>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</si>
  <si>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</si>
  <si>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</si>
  <si>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</si>
  <si>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</si>
  <si>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</si>
  <si>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</si>
  <si>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</si>
  <si>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</si>
  <si>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</si>
  <si>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</si>
  <si>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</si>
  <si>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</si>
  <si>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</si>
  <si>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</si>
  <si>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</si>
  <si>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</si>
  <si>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</si>
  <si>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</si>
  <si>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</si>
  <si>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</si>
  <si>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</si>
  <si>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</si>
  <si>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</si>
  <si>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</si>
  <si>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</si>
  <si>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</si>
  <si>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</si>
  <si>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</si>
  <si>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</si>
  <si>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</si>
  <si>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</si>
  <si>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</si>
  <si>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</si>
  <si>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</si>
  <si>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</si>
  <si>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</si>
  <si>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</si>
  <si>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</si>
  <si>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</si>
  <si>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</si>
  <si>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</si>
  <si>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</si>
  <si>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</si>
  <si>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</si>
  <si>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</si>
  <si>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</si>
  <si>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</si>
  <si>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</si>
  <si>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</si>
  <si>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</si>
  <si>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</si>
  <si>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</si>
  <si>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</si>
  <si>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</si>
  <si>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</si>
  <si>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</si>
  <si>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</si>
  <si>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</si>
  <si>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</si>
  <si>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</si>
  <si>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</si>
  <si>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</si>
  <si>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</si>
  <si>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</si>
  <si>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</si>
  <si>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</si>
  <si>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</si>
  <si>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</si>
  <si>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</si>
  <si>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</si>
  <si>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</si>
  <si>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</si>
  <si>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</si>
  <si>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</si>
  <si>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</si>
  <si>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</si>
  <si>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</si>
  <si>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</si>
  <si>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</si>
  <si>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</si>
  <si>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</si>
  <si>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</si>
  <si>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</si>
  <si>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</si>
  <si>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</si>
  <si>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</si>
  <si>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</si>
  <si>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</si>
  <si>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</si>
  <si>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</si>
  <si>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</si>
  <si>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</si>
  <si>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</si>
  <si>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</si>
  <si>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</si>
  <si>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</si>
  <si>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</si>
  <si>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</si>
  <si>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</si>
  <si>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</si>
  <si>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</si>
  <si>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</si>
  <si>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</si>
  <si>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</si>
  <si>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</si>
  <si>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</si>
  <si>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</si>
  <si>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</si>
  <si>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</si>
  <si>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</si>
  <si>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</si>
  <si>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</si>
  <si>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</si>
  <si>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</si>
  <si>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</si>
  <si>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</si>
  <si>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</si>
  <si>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</si>
  <si>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</si>
  <si>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</si>
  <si>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</si>
  <si>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</si>
  <si>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</si>
  <si>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</si>
  <si>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</si>
  <si>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</si>
  <si>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</si>
  <si>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</si>
  <si>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</si>
  <si>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</si>
  <si>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</si>
  <si>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</si>
  <si>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</si>
  <si>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</si>
  <si>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</si>
  <si>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</si>
  <si>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</si>
  <si>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</si>
  <si>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</si>
  <si>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</si>
  <si>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</si>
  <si>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</si>
  <si>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</si>
  <si>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</si>
  <si>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</si>
  <si>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</si>
  <si>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</si>
  <si>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</si>
  <si>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</si>
  <si>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</si>
  <si>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</si>
  <si>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</si>
  <si>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</si>
  <si>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</si>
  <si>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</si>
  <si>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</si>
  <si>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</si>
  <si>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</si>
  <si>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</si>
  <si>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</si>
  <si>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</si>
  <si>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</si>
  <si>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</si>
  <si>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</si>
  <si>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</si>
  <si>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</si>
  <si>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</si>
  <si>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</si>
  <si>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</si>
  <si>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</si>
  <si>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</si>
  <si>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</si>
  <si>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</si>
  <si>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</si>
  <si>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</si>
  <si>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</si>
  <si>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</si>
  <si>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</si>
  <si>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</si>
  <si>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</si>
  <si>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</si>
  <si>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</si>
  <si>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</si>
  <si>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</si>
  <si>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</si>
  <si>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</si>
  <si>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</si>
  <si>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</si>
  <si>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</si>
  <si>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</si>
  <si>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</si>
  <si>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</si>
  <si>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</si>
  <si>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</si>
  <si>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</si>
  <si>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</si>
  <si>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</si>
  <si>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</si>
  <si>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</si>
  <si>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</si>
  <si>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</si>
  <si>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</si>
  <si>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</si>
  <si>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</si>
  <si>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</si>
  <si>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</si>
  <si>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</si>
  <si>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</si>
  <si>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</si>
  <si>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</si>
  <si>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</si>
  <si>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</si>
  <si>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</si>
  <si>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</si>
  <si>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</si>
  <si>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</si>
  <si>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</si>
  <si>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</si>
  <si>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</si>
  <si>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</si>
  <si>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</si>
  <si>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</si>
  <si>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</si>
  <si>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</si>
  <si>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</si>
  <si>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</si>
  <si>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</si>
  <si>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</si>
  <si>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</si>
  <si>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</si>
  <si>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</si>
  <si>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</si>
  <si>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</si>
  <si>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</si>
  <si>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</si>
  <si>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</si>
  <si>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</si>
  <si>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</si>
  <si>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</si>
  <si>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</si>
  <si>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</si>
  <si>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</si>
  <si>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</si>
  <si>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</si>
  <si>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</si>
  <si>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</si>
  <si>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</si>
  <si>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</si>
  <si>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</si>
  <si>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</si>
  <si>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</si>
  <si>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</si>
  <si>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</si>
  <si>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</si>
  <si>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</si>
  <si>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</si>
  <si>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</si>
  <si>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</si>
  <si>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</si>
  <si>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</si>
  <si>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</si>
  <si>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</si>
  <si>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</si>
  <si>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</si>
  <si>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</si>
  <si>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</si>
  <si>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</si>
  <si>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</si>
  <si>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</si>
  <si>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</si>
  <si>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</si>
  <si>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</si>
  <si>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</si>
  <si>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</si>
  <si>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</si>
  <si>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</si>
  <si>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</si>
  <si>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</si>
  <si>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</si>
  <si>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</si>
  <si>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</si>
  <si>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</si>
  <si>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</si>
  <si>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</si>
  <si>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</si>
  <si>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</si>
  <si>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</si>
  <si>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</si>
  <si>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</si>
  <si>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</si>
  <si>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</si>
  <si>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</si>
  <si>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</si>
  <si>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</si>
  <si>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</si>
  <si>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</si>
  <si>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</si>
  <si>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</si>
  <si>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</si>
  <si>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</si>
  <si>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</si>
  <si>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</si>
  <si>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</si>
  <si>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</si>
  <si>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</si>
  <si>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</si>
  <si>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</si>
  <si>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</si>
  <si>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</si>
  <si>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</si>
  <si>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</si>
  <si>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</si>
  <si>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</si>
  <si>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</si>
  <si>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</si>
  <si>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</si>
  <si>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</si>
  <si>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</si>
  <si>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</si>
  <si>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</si>
  <si>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</si>
  <si>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</si>
  <si>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</si>
  <si>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</si>
  <si>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</si>
  <si>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</si>
  <si>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</si>
  <si>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</si>
  <si>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</si>
  <si>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</si>
  <si>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</si>
  <si>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</si>
  <si>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</si>
  <si>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</si>
  <si>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</si>
  <si>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</si>
  <si>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</si>
  <si>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</si>
  <si>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</si>
  <si>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</si>
  <si>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</si>
  <si>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</si>
  <si>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</si>
  <si>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</si>
  <si>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</si>
  <si>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</si>
  <si>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</si>
  <si>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</si>
  <si>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</si>
  <si>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</si>
  <si>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</si>
  <si>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</si>
  <si>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</si>
  <si>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</si>
  <si>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</si>
  <si>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</si>
  <si>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</si>
  <si>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</si>
  <si>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</si>
  <si>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</si>
  <si>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</si>
  <si>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</si>
  <si>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</si>
  <si>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</si>
  <si>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</si>
  <si>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</si>
  <si>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</si>
  <si>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</si>
  <si>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</si>
  <si>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</si>
  <si>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</si>
  <si>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</si>
  <si>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</si>
  <si>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</si>
  <si>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</si>
  <si>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</si>
  <si>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</si>
  <si>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</si>
  <si>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</si>
  <si>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</si>
  <si>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</si>
  <si>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</si>
  <si>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</si>
  <si>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</si>
  <si>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</si>
  <si>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</si>
  <si>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</si>
  <si>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</si>
  <si>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</si>
  <si>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</si>
  <si>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</si>
  <si>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</si>
  <si>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</si>
  <si>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</si>
  <si>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</si>
  <si>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</si>
  <si>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</si>
  <si>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</si>
  <si>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</si>
  <si>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</si>
  <si>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</si>
  <si>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</si>
  <si>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</si>
  <si>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</si>
  <si>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</si>
  <si>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</si>
  <si>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</si>
  <si>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</si>
  <si>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</si>
  <si>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</si>
  <si>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</si>
  <si>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</si>
  <si>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</si>
  <si>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</si>
  <si>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</si>
  <si>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</si>
  <si>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</si>
  <si>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</si>
  <si>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</si>
  <si>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</si>
  <si>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</si>
  <si>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</si>
  <si>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</si>
  <si>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</si>
  <si>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</si>
  <si>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</si>
  <si>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</si>
  <si>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</si>
  <si>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</si>
  <si>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</si>
  <si>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</si>
  <si>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</si>
  <si>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</si>
  <si>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</si>
  <si>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</si>
  <si>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</si>
  <si>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</si>
  <si>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</si>
  <si>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</si>
  <si>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</si>
  <si>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</si>
  <si>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</si>
  <si>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</si>
  <si>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</si>
  <si>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</si>
  <si>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</si>
  <si>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</si>
  <si>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</si>
  <si>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</si>
  <si>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</si>
  <si>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</si>
  <si>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</si>
  <si>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</si>
  <si>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</si>
  <si>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</si>
  <si>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</si>
  <si>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</si>
  <si>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</si>
  <si>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</si>
  <si>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</si>
  <si>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</si>
  <si>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</si>
  <si>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</si>
  <si>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</si>
  <si>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</si>
  <si>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</si>
  <si>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</si>
  <si>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</si>
  <si>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</si>
  <si>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</si>
  <si>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</si>
  <si>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</si>
  <si>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</si>
  <si>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</si>
  <si>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</si>
  <si>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</si>
  <si>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</si>
  <si>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</si>
  <si>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</si>
  <si>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</si>
  <si>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</si>
  <si>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</si>
  <si>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</si>
  <si>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</si>
  <si>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</si>
  <si>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</si>
  <si>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</si>
  <si>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</si>
  <si>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</si>
  <si>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</si>
  <si>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</si>
  <si>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</si>
  <si>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</si>
  <si>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</si>
  <si>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</si>
  <si>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</si>
  <si>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</si>
  <si>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</si>
  <si>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</si>
  <si>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</si>
  <si>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</si>
  <si>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</si>
  <si>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</si>
  <si>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</si>
  <si>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</si>
  <si>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</si>
  <si>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</si>
  <si>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</si>
  <si>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</si>
  <si>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</si>
  <si>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</si>
  <si>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</si>
  <si>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</si>
  <si>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</si>
  <si>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</si>
  <si>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</si>
  <si>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</si>
  <si>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</si>
  <si>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</si>
  <si>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</si>
  <si>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</si>
  <si>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</si>
  <si>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</si>
  <si>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</si>
  <si>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</si>
  <si>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</si>
  <si>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</si>
  <si>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</si>
  <si>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</si>
  <si>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</si>
  <si>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</si>
  <si>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</si>
  <si>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</si>
  <si>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</si>
  <si>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</si>
  <si>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</si>
  <si>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</si>
  <si>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</si>
  <si>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</si>
  <si>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</si>
  <si>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</si>
  <si>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</si>
  <si>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</si>
  <si>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</si>
  <si>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</si>
  <si>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</si>
  <si>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</si>
  <si>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</si>
  <si>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</si>
  <si>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</si>
  <si>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</si>
  <si>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</si>
  <si>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</si>
  <si>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</si>
  <si>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</si>
  <si>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</si>
  <si>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</si>
  <si>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</si>
  <si>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</si>
  <si>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</si>
  <si>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</si>
  <si>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</si>
  <si>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</si>
  <si>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</si>
  <si>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</si>
  <si>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</si>
  <si>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</si>
  <si>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</si>
  <si>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</si>
  <si>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</si>
  <si>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</si>
  <si>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</si>
  <si>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</si>
  <si>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</si>
  <si>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</si>
  <si>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</si>
  <si>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</si>
  <si>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</si>
  <si>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</si>
  <si>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</si>
  <si>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</si>
  <si>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</si>
  <si>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</si>
  <si>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</si>
  <si>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</si>
  <si>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</si>
  <si>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</si>
  <si>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</si>
  <si>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</si>
  <si>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</si>
  <si>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</si>
  <si>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</si>
  <si>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</si>
  <si>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</si>
  <si>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</si>
  <si>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</si>
  <si>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</si>
  <si>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</si>
  <si>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</si>
  <si>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</si>
  <si>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</si>
  <si>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</si>
  <si>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</si>
  <si>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</si>
  <si>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</si>
  <si>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</si>
  <si>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</si>
  <si>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</si>
  <si>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</si>
  <si>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</si>
  <si>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</si>
  <si>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</si>
  <si>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</si>
  <si>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</si>
  <si>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</si>
  <si>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</si>
  <si>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</si>
  <si>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</si>
  <si>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</si>
  <si>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</si>
  <si>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</si>
  <si>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</si>
  <si>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</si>
  <si>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</si>
  <si>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</si>
  <si>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</si>
  <si>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</si>
  <si>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</si>
  <si>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</si>
  <si>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</si>
  <si>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</si>
  <si>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</si>
  <si>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</si>
  <si>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</si>
  <si>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</si>
  <si>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</si>
  <si>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</si>
  <si>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</si>
  <si>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</si>
  <si>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</si>
  <si>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</si>
  <si>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</si>
  <si>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</si>
  <si>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</si>
  <si>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</si>
  <si>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</si>
  <si>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</si>
  <si>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</si>
  <si>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</si>
  <si>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</si>
  <si>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</si>
  <si>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</si>
  <si>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</si>
  <si>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</si>
  <si>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</si>
  <si>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</si>
  <si>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</si>
  <si>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</si>
  <si>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</si>
  <si>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</si>
  <si>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</si>
  <si>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</si>
  <si>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</si>
  <si>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</si>
  <si>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</si>
  <si>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</si>
  <si>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</si>
  <si>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</si>
  <si>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</si>
  <si>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</si>
  <si>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</si>
  <si>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</si>
  <si>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</si>
  <si>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</si>
  <si>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</si>
  <si>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</si>
  <si>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</si>
  <si>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</si>
  <si>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</si>
  <si>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</si>
  <si>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</si>
  <si>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</si>
  <si>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</si>
  <si>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</si>
  <si>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</si>
  <si>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</si>
  <si>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</si>
  <si>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</si>
  <si>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</si>
  <si>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</si>
  <si>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</si>
  <si>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</si>
  <si>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</si>
  <si>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</si>
  <si>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</si>
  <si>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</si>
  <si>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</si>
  <si>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</si>
  <si>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</si>
  <si>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</si>
  <si>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</si>
  <si>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</si>
  <si>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</si>
  <si>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</si>
  <si>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</si>
  <si>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</si>
  <si>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</si>
  <si>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</si>
  <si>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</si>
  <si>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</si>
  <si>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</si>
  <si>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</si>
  <si>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</si>
  <si>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</si>
  <si>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</si>
  <si>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</si>
  <si>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</si>
  <si>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</si>
  <si>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</si>
  <si>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</si>
  <si>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</si>
  <si>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</si>
  <si>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</si>
  <si>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</si>
  <si>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</si>
  <si>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</si>
  <si>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</si>
  <si>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</si>
  <si>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</si>
  <si>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</si>
  <si>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</si>
  <si>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</si>
  <si>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</si>
  <si>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</si>
  <si>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</si>
  <si>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</si>
  <si>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</si>
  <si>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</si>
  <si>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</si>
  <si>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</si>
  <si>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</si>
  <si>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</si>
  <si>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</si>
  <si>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</si>
  <si>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</si>
  <si>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</si>
  <si>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</si>
  <si>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</si>
  <si>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</si>
  <si>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</si>
  <si>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</si>
  <si>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</si>
  <si>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</si>
  <si>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</si>
  <si>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</si>
  <si>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</si>
  <si>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</si>
  <si>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</si>
  <si>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</si>
  <si>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</si>
  <si>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</si>
  <si>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</si>
  <si>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</si>
  <si>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</si>
  <si>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</si>
  <si>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</si>
  <si>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</si>
  <si>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</si>
  <si>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</si>
  <si>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</si>
  <si>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</si>
  <si>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</si>
  <si>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</si>
  <si>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</si>
  <si>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</si>
  <si>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</si>
  <si>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</si>
  <si>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</si>
  <si>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</si>
  <si>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</si>
  <si>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</si>
  <si>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</si>
  <si>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</si>
  <si>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</si>
  <si>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</si>
  <si>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</si>
  <si>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</si>
  <si>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</si>
  <si>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</si>
  <si>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</si>
  <si>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</si>
  <si>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</si>
  <si>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</si>
  <si>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</si>
  <si>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</si>
  <si>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</si>
  <si>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</si>
  <si>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</si>
  <si>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</si>
  <si>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</si>
  <si>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</si>
  <si>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</si>
  <si>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</si>
  <si>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</si>
  <si>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</si>
  <si>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</si>
  <si>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</si>
  <si>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</si>
  <si>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</si>
  <si>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</si>
  <si>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</si>
  <si>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</si>
  <si>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</si>
  <si>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</si>
  <si>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</si>
  <si>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</si>
  <si>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</si>
  <si>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</si>
  <si>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</si>
  <si>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</si>
  <si>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</si>
  <si>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</si>
  <si>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</si>
  <si>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</si>
  <si>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</si>
  <si>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</si>
  <si>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</si>
  <si>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</si>
  <si>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</si>
  <si>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</si>
  <si>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</si>
  <si>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</si>
  <si>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</si>
  <si>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</si>
  <si>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</si>
  <si>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</si>
  <si>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</si>
  <si>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</si>
  <si>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</si>
  <si>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</si>
  <si>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</si>
  <si>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</si>
  <si>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</si>
  <si>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</si>
  <si>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</si>
  <si>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</si>
  <si>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</si>
  <si>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</si>
  <si>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</si>
  <si>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</si>
  <si>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</si>
  <si>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</si>
  <si>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</si>
  <si>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</si>
  <si>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</si>
  <si>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</si>
  <si>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</si>
  <si>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</si>
  <si>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</si>
  <si>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</si>
  <si>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</si>
  <si>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</si>
  <si>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</si>
  <si>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</si>
  <si>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</si>
  <si>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</si>
  <si>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</si>
  <si>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</si>
  <si>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</si>
  <si>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</si>
  <si>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</si>
  <si>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</si>
  <si>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</si>
  <si>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</si>
  <si>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</si>
  <si>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</si>
  <si>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</si>
  <si>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</si>
  <si>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</si>
  <si>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</si>
  <si>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</si>
  <si>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</si>
  <si>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</si>
  <si>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</si>
  <si>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</si>
  <si>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</si>
  <si>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</si>
  <si>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</si>
  <si>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</si>
  <si>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</si>
  <si>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</si>
  <si>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</si>
  <si>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</si>
  <si>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</si>
  <si>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</si>
  <si>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</si>
  <si>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</si>
  <si>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</si>
  <si>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</si>
  <si>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</si>
  <si>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</si>
  <si>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</si>
  <si>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</si>
  <si>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</si>
  <si>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</si>
  <si>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</si>
  <si>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</si>
  <si>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</si>
  <si>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</si>
  <si>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</si>
  <si>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</si>
  <si>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</si>
  <si>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</si>
  <si>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</si>
  <si>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</si>
  <si>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</si>
  <si>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</si>
  <si>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</si>
  <si>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</si>
  <si>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</si>
  <si>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</si>
  <si>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</si>
  <si>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</si>
  <si>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</si>
  <si>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</si>
  <si>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</si>
  <si>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</si>
  <si>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</si>
  <si>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</si>
  <si>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</si>
  <si>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</si>
  <si>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</si>
  <si>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</si>
  <si>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</si>
  <si>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</si>
  <si>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</si>
  <si>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</si>
  <si>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</si>
  <si>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</si>
  <si>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</si>
  <si>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</si>
  <si>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</si>
  <si>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</si>
  <si>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</si>
  <si>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</si>
  <si>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</si>
  <si>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</si>
  <si>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</si>
  <si>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</si>
  <si>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</si>
  <si>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</si>
  <si>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</si>
  <si>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</si>
  <si>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</si>
  <si>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</si>
  <si>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</si>
  <si>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</si>
  <si>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</si>
  <si>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</si>
  <si>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</si>
  <si>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</si>
  <si>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</si>
  <si>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</si>
  <si>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</si>
  <si>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</si>
  <si>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</si>
  <si>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</si>
  <si>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</si>
  <si>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</si>
  <si>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</si>
  <si>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</si>
  <si>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</si>
  <si>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</si>
  <si>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</si>
  <si>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</si>
  <si>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</si>
  <si>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</si>
  <si>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</si>
  <si>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</si>
  <si>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</si>
  <si>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</si>
  <si>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</si>
  <si>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</si>
  <si>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</si>
  <si>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</si>
  <si>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</si>
  <si>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</si>
  <si>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</si>
  <si>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</si>
  <si>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</si>
  <si>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</si>
  <si>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</si>
  <si>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</si>
  <si>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</si>
  <si>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</si>
  <si>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</si>
  <si>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</si>
  <si>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</si>
  <si>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</si>
  <si>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</si>
  <si>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</si>
  <si>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</si>
  <si>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</si>
  <si>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</si>
  <si>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</si>
  <si>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</si>
  <si>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</si>
  <si>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</si>
  <si>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</si>
  <si>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</si>
  <si>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</si>
  <si>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</si>
  <si>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</si>
  <si>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</si>
  <si>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</si>
  <si>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</si>
  <si>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</si>
  <si>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</si>
  <si>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</si>
  <si>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</si>
  <si>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</si>
  <si>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</si>
  <si>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</si>
  <si>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</si>
  <si>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</si>
  <si>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</si>
  <si>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</si>
  <si>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</si>
  <si>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</si>
  <si>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</si>
  <si>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</si>
  <si>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</si>
  <si>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</si>
  <si>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</si>
  <si>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</si>
  <si>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</si>
  <si>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</si>
  <si>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</si>
  <si>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</si>
  <si>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</si>
  <si>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</si>
  <si>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</si>
  <si>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</si>
  <si>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</si>
  <si>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</si>
  <si>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</si>
  <si>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</si>
  <si>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</si>
  <si>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</si>
  <si>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</si>
  <si>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</si>
  <si>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</si>
  <si>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</si>
  <si>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</si>
  <si>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</si>
  <si>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</si>
  <si>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</si>
  <si>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</si>
  <si>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</si>
  <si>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</si>
  <si>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</si>
  <si>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</si>
  <si>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</si>
  <si>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</si>
  <si>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</si>
  <si>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</si>
  <si>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</si>
  <si>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</si>
  <si>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</si>
  <si>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</si>
  <si>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</si>
  <si>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</si>
  <si>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</si>
  <si>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</si>
  <si>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</si>
  <si>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</si>
  <si>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</si>
  <si>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</si>
  <si>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</si>
  <si>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</si>
  <si>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</si>
  <si>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</si>
  <si>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</si>
  <si>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</si>
  <si>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</si>
  <si>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</si>
  <si>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</si>
  <si>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</si>
  <si>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</si>
  <si>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</si>
  <si>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</si>
  <si>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</si>
  <si>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</si>
  <si>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</si>
  <si>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</si>
  <si>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</si>
  <si>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</si>
  <si>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</si>
  <si>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</si>
  <si>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</si>
  <si>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</si>
  <si>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</si>
  <si>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</si>
  <si>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</si>
  <si>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</si>
  <si>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</si>
  <si>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</si>
  <si>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</si>
  <si>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</si>
  <si>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</si>
  <si>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</si>
  <si>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</si>
  <si>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</si>
  <si>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</si>
  <si>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</si>
  <si>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</si>
  <si>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</si>
  <si>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</si>
  <si>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</si>
  <si>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</si>
  <si>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</si>
  <si>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</si>
  <si>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</si>
  <si>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</si>
  <si>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</si>
  <si>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</si>
  <si>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</si>
  <si>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</si>
  <si>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</si>
  <si>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</si>
  <si>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</si>
  <si>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</si>
  <si>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</si>
  <si>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</si>
  <si>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</si>
  <si>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</si>
  <si>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</si>
  <si>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</si>
  <si>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</si>
  <si>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</si>
  <si>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</si>
  <si>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</si>
  <si>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</si>
  <si>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</si>
  <si>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</si>
  <si>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</si>
  <si>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</si>
  <si>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</si>
  <si>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</si>
  <si>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</si>
  <si>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</si>
  <si>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</si>
  <si>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</si>
  <si>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</si>
  <si>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</si>
  <si>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</si>
  <si>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</si>
  <si>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</si>
  <si>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</si>
  <si>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</si>
  <si>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</si>
  <si>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</si>
  <si>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</si>
  <si>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</si>
  <si>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</si>
  <si>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</si>
  <si>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</si>
  <si>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</si>
  <si>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</si>
  <si>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</si>
  <si>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</si>
  <si>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</si>
  <si>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</si>
  <si>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</si>
  <si>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</si>
  <si>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</si>
  <si>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</si>
  <si>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</si>
  <si>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</si>
  <si>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</si>
  <si>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</si>
  <si>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</si>
  <si>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</si>
  <si>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</si>
  <si>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</si>
  <si>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</si>
  <si>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</si>
  <si>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</si>
  <si>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</si>
  <si>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</si>
  <si>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</si>
  <si>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</si>
  <si>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</si>
  <si>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</si>
  <si>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</si>
  <si>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</si>
  <si>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</si>
  <si>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</si>
  <si>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</si>
  <si>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</si>
  <si>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</si>
  <si>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</si>
  <si>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</si>
  <si>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</si>
  <si>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</si>
  <si>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</si>
  <si>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</si>
  <si>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</si>
  <si>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</si>
  <si>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</si>
  <si>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</si>
  <si>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</si>
  <si>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</si>
  <si>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</si>
  <si>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</si>
  <si>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</si>
  <si>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</si>
  <si>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</si>
  <si>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</si>
  <si>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</si>
  <si>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</si>
  <si>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</si>
  <si>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</si>
  <si>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</si>
  <si>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</si>
  <si>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</si>
  <si>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</si>
  <si>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</si>
  <si>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</si>
  <si>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</si>
  <si>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</si>
  <si>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</si>
  <si>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</si>
  <si>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</si>
  <si>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</si>
  <si>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</si>
  <si>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</si>
  <si>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</si>
  <si>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</si>
  <si>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</si>
  <si>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</si>
  <si>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</si>
  <si>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</si>
  <si>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</si>
  <si>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</si>
  <si>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</si>
  <si>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</si>
  <si>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</si>
  <si>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</si>
  <si>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</si>
  <si>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</si>
  <si>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</si>
  <si>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</si>
  <si>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</si>
  <si>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</si>
  <si>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</si>
  <si>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</si>
  <si>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</si>
  <si>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</si>
  <si>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</si>
  <si>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</si>
  <si>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</si>
  <si>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</si>
  <si>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</si>
  <si>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</si>
  <si>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</si>
  <si>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</si>
  <si>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</si>
  <si>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</si>
  <si>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</si>
  <si>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</si>
  <si>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</si>
  <si>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</si>
  <si>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</si>
  <si>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</si>
  <si>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</si>
  <si>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</si>
  <si>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</si>
  <si>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</si>
  <si>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</si>
  <si>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</si>
  <si>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</si>
  <si>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</si>
  <si>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</si>
  <si>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</si>
  <si>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</si>
  <si>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</si>
  <si>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</si>
  <si>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</si>
  <si>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</si>
  <si>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</si>
  <si>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</si>
  <si>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</si>
  <si>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</si>
  <si>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</si>
  <si>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</si>
  <si>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</si>
  <si>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</si>
  <si>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</si>
  <si>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</si>
  <si>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</si>
  <si>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</si>
  <si>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</si>
  <si>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</si>
  <si>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</si>
  <si>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</si>
  <si>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</si>
  <si>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</si>
  <si>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</si>
  <si>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</si>
  <si>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</si>
  <si>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</si>
  <si>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</si>
  <si>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</si>
  <si>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</si>
  <si>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</si>
  <si>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</si>
  <si>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</si>
  <si>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</si>
  <si>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</si>
  <si>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</si>
  <si>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</si>
  <si>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</si>
  <si>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</si>
  <si>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</si>
  <si>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</si>
  <si>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</si>
  <si>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</si>
  <si>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</si>
  <si>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</si>
  <si>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</si>
  <si>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</si>
  <si>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</si>
  <si>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</si>
  <si>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</si>
  <si>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</si>
  <si>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</si>
  <si>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</si>
  <si>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</si>
  <si>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</si>
  <si>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</si>
  <si>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</si>
  <si>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</si>
  <si>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</si>
  <si>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</si>
  <si>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</si>
  <si>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</si>
  <si>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</si>
  <si>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</si>
  <si>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</si>
  <si>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</si>
  <si>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</si>
  <si>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</si>
  <si>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</si>
  <si>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</si>
  <si>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</si>
  <si>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</si>
  <si>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</si>
  <si>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</si>
  <si>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</si>
  <si>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</si>
  <si>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</si>
  <si>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</si>
  <si>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</si>
  <si>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</si>
  <si>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</si>
  <si>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</si>
  <si>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</si>
  <si>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</si>
  <si>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</si>
  <si>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</si>
  <si>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</si>
  <si>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</si>
  <si>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</si>
  <si>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</si>
  <si>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</si>
  <si>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</si>
  <si>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</si>
  <si>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</si>
  <si>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</si>
  <si>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</si>
  <si>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</si>
  <si>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</si>
  <si>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</si>
  <si>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</si>
  <si>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</si>
  <si>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</si>
  <si>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</si>
  <si>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</si>
  <si>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</si>
  <si>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</si>
  <si>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</si>
  <si>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</si>
  <si>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</si>
  <si>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</si>
  <si>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</si>
  <si>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</si>
  <si>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</si>
  <si>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</si>
  <si>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</si>
  <si>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</si>
  <si>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</si>
  <si>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</si>
  <si>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</si>
  <si>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</si>
  <si>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</si>
  <si>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</si>
  <si>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</si>
  <si>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</si>
  <si>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</si>
  <si>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</si>
  <si>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</si>
  <si>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</si>
  <si>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</si>
  <si>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</si>
  <si>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</si>
  <si>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</si>
  <si>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</si>
  <si>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</si>
  <si>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</si>
  <si>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</si>
  <si>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</si>
  <si>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</si>
  <si>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</si>
  <si>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</si>
  <si>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</si>
  <si>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</si>
  <si>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</si>
  <si>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</si>
  <si>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</si>
  <si>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</si>
  <si>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</si>
  <si>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</si>
  <si>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</si>
  <si>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</si>
  <si>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</si>
  <si>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</si>
  <si>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</si>
  <si>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</si>
  <si>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</si>
  <si>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</si>
  <si>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</si>
  <si>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</si>
  <si>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</si>
  <si>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</si>
  <si>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</si>
  <si>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</si>
  <si>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</si>
  <si>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</si>
  <si>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</si>
  <si>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</si>
  <si>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</si>
  <si>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</si>
  <si>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</si>
  <si>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</si>
  <si>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</si>
  <si>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</si>
  <si>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</si>
  <si>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</si>
  <si>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</si>
  <si>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</si>
  <si>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</si>
  <si>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</si>
  <si>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</si>
  <si>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</si>
  <si>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</si>
  <si>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</si>
  <si>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</si>
  <si>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</si>
  <si>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</si>
  <si>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</si>
  <si>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</si>
  <si>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</si>
  <si>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</si>
  <si>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</si>
  <si>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</si>
  <si>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</si>
  <si>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</si>
  <si>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</si>
  <si>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</si>
  <si>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</si>
  <si>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</si>
  <si>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</si>
  <si>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</si>
  <si>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</si>
  <si>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</si>
  <si>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</si>
  <si>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</si>
  <si>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</si>
  <si>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</si>
  <si>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</si>
  <si>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</si>
  <si>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</si>
  <si>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</si>
  <si>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</si>
  <si>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</si>
  <si>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</si>
  <si>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</si>
  <si>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</si>
  <si>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</si>
  <si>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</si>
  <si>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</si>
  <si>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</si>
  <si>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</si>
  <si>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</si>
  <si>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</si>
  <si>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</si>
  <si>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</si>
  <si>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</si>
  <si>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</si>
  <si>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</si>
  <si>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</si>
  <si>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</si>
  <si>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</si>
  <si>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</si>
  <si>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</si>
  <si>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</si>
  <si>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</si>
  <si>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</si>
  <si>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</si>
  <si>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</si>
  <si>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</si>
  <si>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</si>
  <si>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</si>
  <si>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</si>
  <si>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</si>
  <si>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</si>
  <si>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</si>
  <si>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</si>
  <si>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</si>
  <si>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</si>
  <si>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</si>
  <si>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</si>
  <si>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</si>
  <si>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</si>
  <si>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</si>
  <si>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</si>
  <si>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</si>
  <si>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</si>
  <si>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</si>
  <si>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</si>
  <si>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</si>
  <si>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</si>
  <si>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</si>
  <si>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</si>
  <si>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</si>
  <si>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</si>
  <si>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</si>
  <si>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</si>
  <si>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</si>
  <si>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</si>
  <si>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</si>
  <si>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</si>
  <si>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</si>
  <si>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</si>
  <si>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</si>
  <si>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</si>
  <si>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</si>
  <si>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</si>
  <si>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</si>
  <si>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</si>
  <si>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</si>
  <si>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</si>
  <si>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</si>
  <si>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</si>
  <si>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</si>
  <si>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</si>
  <si>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</si>
  <si>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</si>
  <si>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</si>
  <si>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</si>
  <si>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</si>
  <si>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</si>
  <si>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</si>
  <si>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</si>
  <si>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</si>
  <si>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</si>
  <si>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</si>
  <si>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</si>
  <si>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</si>
  <si>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</si>
  <si>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</si>
  <si>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</si>
  <si>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</si>
  <si>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</si>
  <si>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</si>
  <si>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</si>
  <si>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</si>
  <si>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</si>
  <si>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</si>
  <si>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</si>
  <si>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</si>
  <si>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</si>
  <si>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</si>
  <si>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</si>
  <si>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</si>
  <si>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</si>
  <si>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</si>
  <si>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</si>
  <si>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</si>
  <si>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</si>
  <si>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</si>
  <si>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</si>
  <si>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</si>
  <si>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</si>
  <si>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</si>
  <si>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</si>
  <si>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</si>
  <si>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</si>
  <si>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</si>
  <si>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</si>
  <si>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</si>
  <si>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</si>
  <si>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</si>
  <si>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</si>
  <si>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</si>
  <si>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</si>
  <si>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</si>
  <si>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</si>
  <si>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</si>
  <si>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</si>
  <si>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</si>
  <si>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</si>
  <si>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</si>
  <si>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</si>
  <si>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</si>
  <si>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</si>
  <si>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</si>
  <si>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</si>
  <si>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</si>
  <si>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</si>
  <si>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</si>
  <si>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</si>
  <si>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</si>
  <si>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</si>
  <si>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</si>
  <si>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</si>
  <si>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</si>
  <si>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</si>
  <si>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</si>
  <si>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</si>
  <si>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</si>
  <si>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</si>
  <si>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</si>
  <si>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</si>
  <si>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</si>
  <si>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</si>
  <si>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</si>
  <si>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</si>
  <si>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</si>
  <si>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</si>
  <si>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</si>
  <si>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</si>
  <si>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</si>
  <si>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</si>
  <si>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</si>
  <si>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</si>
  <si>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</si>
  <si>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</si>
  <si>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</si>
  <si>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</si>
  <si>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</si>
  <si>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</si>
  <si>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</si>
  <si>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</si>
  <si>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</si>
  <si>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</si>
  <si>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</si>
  <si>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</si>
  <si>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</si>
  <si>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</si>
  <si>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</si>
  <si>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</si>
  <si>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</si>
  <si>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</si>
  <si>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</si>
  <si>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</si>
  <si>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</si>
  <si>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</si>
  <si>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</si>
  <si>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</si>
  <si>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</si>
  <si>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</si>
  <si>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</si>
  <si>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</si>
  <si>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</si>
  <si>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</si>
  <si>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</si>
  <si>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</si>
  <si>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</si>
  <si>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</si>
  <si>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</si>
  <si>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</si>
  <si>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</si>
  <si>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</si>
  <si>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</si>
  <si>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</si>
  <si>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</si>
  <si>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</si>
  <si>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</si>
  <si>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</si>
  <si>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</si>
  <si>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</si>
  <si>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</si>
  <si>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</si>
  <si>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</si>
  <si>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</si>
  <si>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</si>
  <si>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</si>
  <si>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</si>
  <si>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</si>
  <si>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</si>
  <si>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</si>
  <si>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</si>
  <si>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</si>
  <si>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</si>
  <si>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</si>
  <si>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</si>
  <si>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</si>
  <si>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</si>
  <si>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</si>
  <si>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</si>
  <si>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</si>
  <si>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</si>
  <si>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</si>
  <si>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</si>
  <si>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</si>
  <si>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</si>
  <si>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</si>
  <si>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</si>
  <si>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</si>
  <si>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</si>
  <si>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</si>
  <si>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</si>
  <si>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</si>
  <si>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</si>
  <si>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</si>
  <si>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</si>
  <si>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</si>
  <si>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</si>
  <si>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</si>
  <si>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</si>
  <si>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</si>
  <si>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</si>
  <si>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</si>
  <si>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</si>
  <si>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</si>
  <si>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</si>
  <si>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</si>
  <si>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</si>
  <si>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</si>
  <si>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</si>
  <si>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</si>
  <si>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</si>
  <si>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</si>
  <si>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</si>
  <si>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</si>
  <si>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</si>
  <si>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</si>
  <si>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</si>
  <si>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</si>
  <si>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</si>
  <si>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</si>
  <si>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</si>
  <si>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</si>
  <si>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</si>
  <si>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</si>
  <si>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</si>
  <si>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</si>
  <si>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</si>
  <si>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</si>
  <si>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</si>
  <si>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</si>
  <si>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</si>
  <si>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</si>
  <si>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</si>
  <si>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</si>
  <si>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</si>
  <si>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</si>
  <si>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</si>
  <si>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</si>
  <si>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</si>
  <si>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</si>
  <si>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</si>
  <si>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</si>
  <si>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</si>
  <si>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</si>
  <si>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</si>
  <si>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</si>
  <si>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</si>
  <si>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</si>
  <si>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</si>
  <si>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</si>
  <si>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</si>
  <si>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</si>
  <si>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</si>
  <si>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</si>
  <si>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</si>
  <si>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</si>
  <si>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</si>
  <si>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</si>
  <si>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</si>
  <si>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</si>
  <si>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</si>
  <si>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</si>
  <si>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</si>
  <si>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</si>
  <si>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</si>
  <si>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</si>
  <si>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</si>
  <si>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</si>
  <si>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</si>
  <si>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</si>
  <si>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</si>
  <si>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</si>
  <si>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</si>
  <si>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</si>
  <si>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</si>
  <si>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</si>
  <si>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</si>
  <si>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</si>
  <si>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</si>
  <si>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</si>
  <si>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</si>
  <si>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</si>
  <si>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</si>
  <si>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</si>
  <si>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</si>
  <si>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</si>
  <si>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</si>
  <si>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</si>
  <si>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</si>
  <si>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</si>
  <si>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</si>
  <si>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</si>
  <si>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</si>
  <si>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</si>
  <si>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</si>
  <si>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</si>
  <si>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</si>
  <si>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</si>
  <si>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</si>
  <si>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</si>
  <si>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</si>
  <si>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</si>
  <si>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</si>
  <si>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</si>
  <si>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</si>
  <si>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</si>
  <si>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</si>
  <si>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</si>
  <si>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</si>
  <si>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</si>
  <si>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</si>
  <si>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</si>
  <si>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</si>
  <si>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</si>
  <si>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</si>
  <si>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</si>
  <si>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</si>
  <si>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</si>
  <si>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</si>
  <si>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</si>
  <si>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</si>
  <si>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</si>
  <si>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</si>
  <si>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</si>
  <si>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</si>
  <si>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</si>
  <si>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</si>
  <si>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</si>
  <si>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</si>
  <si>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</si>
  <si>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</si>
  <si>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</si>
  <si>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</si>
  <si>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</si>
  <si>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</si>
  <si>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</si>
  <si>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</si>
  <si>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</si>
  <si>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</si>
  <si>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</si>
  <si>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</si>
  <si>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</si>
  <si>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</si>
  <si>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</si>
  <si>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</si>
  <si>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</si>
  <si>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</si>
  <si>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</si>
  <si>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</si>
  <si>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</si>
  <si>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</si>
  <si>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</si>
  <si>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</si>
  <si>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</si>
  <si>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</si>
  <si>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</si>
  <si>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</si>
  <si>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</si>
  <si>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</si>
  <si>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</si>
  <si>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</si>
  <si>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</si>
  <si>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</si>
  <si>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</si>
  <si>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</si>
  <si>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</si>
  <si>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</si>
  <si>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</si>
  <si>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</si>
  <si>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</si>
  <si>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</si>
  <si>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</si>
  <si>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</si>
  <si>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</si>
  <si>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</si>
  <si>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</si>
  <si>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</si>
  <si>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</si>
  <si>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</si>
  <si>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</si>
  <si>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</si>
  <si>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</si>
  <si>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</si>
  <si>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</si>
  <si>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</si>
  <si>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</si>
  <si>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</si>
  <si>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</si>
  <si>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</si>
  <si>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</si>
  <si>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</si>
  <si>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</si>
  <si>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</si>
  <si>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</si>
  <si>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</si>
  <si>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</si>
  <si>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</si>
  <si>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</si>
  <si>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</si>
  <si>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</si>
  <si>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</si>
  <si>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</si>
  <si>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</si>
  <si>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</si>
  <si>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</si>
  <si>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</si>
  <si>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</si>
  <si>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</si>
  <si>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</si>
  <si>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</si>
  <si>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</si>
  <si>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</si>
  <si>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</si>
  <si>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</si>
  <si>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</si>
  <si>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</si>
  <si>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</si>
  <si>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</si>
  <si>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</si>
  <si>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</si>
  <si>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</si>
  <si>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</si>
  <si>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</si>
  <si>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</si>
  <si>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</si>
  <si>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</si>
  <si>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</si>
  <si>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</si>
  <si>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</si>
  <si>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</si>
  <si>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</si>
  <si>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</si>
  <si>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</si>
  <si>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</si>
  <si>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</si>
  <si>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</si>
  <si>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</si>
  <si>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</si>
  <si>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</si>
  <si>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</si>
  <si>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</si>
  <si>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</si>
  <si>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</si>
  <si>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</si>
  <si>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</si>
  <si>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</si>
  <si>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</si>
  <si>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</si>
  <si>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</si>
  <si>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</si>
  <si>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</si>
  <si>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</si>
  <si>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</si>
  <si>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</si>
  <si>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</si>
  <si>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</si>
  <si>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</si>
  <si>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</si>
  <si>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</si>
  <si>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</si>
  <si>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</si>
  <si>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</si>
  <si>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</si>
  <si>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</si>
  <si>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</si>
  <si>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</si>
  <si>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</si>
  <si>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</si>
  <si>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</si>
  <si>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</si>
  <si>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</si>
  <si>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</si>
  <si>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</si>
  <si>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</si>
  <si>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</si>
  <si>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</si>
  <si>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</si>
  <si>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</si>
  <si>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</si>
  <si>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</si>
  <si>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</si>
  <si>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</si>
  <si>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</si>
  <si>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</si>
  <si>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</si>
  <si>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</si>
  <si>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</si>
  <si>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</si>
  <si>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</si>
  <si>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</si>
  <si>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</si>
  <si>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</si>
  <si>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</si>
  <si>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</si>
  <si>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</si>
  <si>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</si>
  <si>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</si>
  <si>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</si>
  <si>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</si>
  <si>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</si>
  <si>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</si>
  <si>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</si>
  <si>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</si>
  <si>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</si>
  <si>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</si>
  <si>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</si>
  <si>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</si>
  <si>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</si>
  <si>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</si>
  <si>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</si>
  <si>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</si>
  <si>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</si>
  <si>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</si>
  <si>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</si>
  <si>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</si>
  <si>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</si>
  <si>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</si>
  <si>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</si>
  <si>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</si>
  <si>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</si>
  <si>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</si>
  <si>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</si>
  <si>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</si>
  <si>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</si>
  <si>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</si>
  <si>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</si>
  <si>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</si>
  <si>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</si>
  <si>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</si>
  <si>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</si>
  <si>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</si>
  <si>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</si>
  <si>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</si>
  <si>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</si>
  <si>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</si>
  <si>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</si>
  <si>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</si>
  <si>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</si>
  <si>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</si>
  <si>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</si>
  <si>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</si>
  <si>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</si>
  <si>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</si>
  <si>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</si>
  <si>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</si>
  <si>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</si>
  <si>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</si>
  <si>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</si>
  <si>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</si>
  <si>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</si>
  <si>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</si>
  <si>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</si>
  <si>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</si>
  <si>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</si>
  <si>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</si>
  <si>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</si>
  <si>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</si>
  <si>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</si>
  <si>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</si>
  <si>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</si>
  <si>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</si>
  <si>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</si>
  <si>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</si>
  <si>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</si>
  <si>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</si>
  <si>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</si>
  <si>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</si>
  <si>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</si>
  <si>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</si>
  <si>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</si>
  <si>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</si>
  <si>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</si>
  <si>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</si>
  <si>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</si>
  <si>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</si>
  <si>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</si>
  <si>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</si>
  <si>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</si>
  <si>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</si>
  <si>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</si>
  <si>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</si>
  <si>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</si>
  <si>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</si>
  <si>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</si>
  <si>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</si>
  <si>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</si>
  <si>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</si>
  <si>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</si>
  <si>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</si>
  <si>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</si>
  <si>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</si>
  <si>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</si>
  <si>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</si>
  <si>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</si>
  <si>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</si>
  <si>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</si>
  <si>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</si>
  <si>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</si>
  <si>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</si>
  <si>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</si>
  <si>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</si>
  <si>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</si>
  <si>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</si>
  <si>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</si>
  <si>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</si>
  <si>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</si>
  <si>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</si>
  <si>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</si>
  <si>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</si>
  <si>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</si>
  <si>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</si>
  <si>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</si>
  <si>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</si>
  <si>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</si>
  <si>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</si>
  <si>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</si>
  <si>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</si>
  <si>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</si>
  <si>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</si>
  <si>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</si>
  <si>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</si>
  <si>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</si>
  <si>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</si>
  <si>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</si>
  <si>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</si>
  <si>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</si>
  <si>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</si>
  <si>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</si>
  <si>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</si>
  <si>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</si>
  <si>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</si>
  <si>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</si>
  <si>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</si>
  <si>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</si>
  <si>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</si>
  <si>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</si>
  <si>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</si>
  <si>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</si>
  <si>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</si>
  <si>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</si>
  <si>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</si>
  <si>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</si>
  <si>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</si>
  <si>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</si>
  <si>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</si>
  <si>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</si>
  <si>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</si>
  <si>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</si>
  <si>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</si>
  <si>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</si>
  <si>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</si>
  <si>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</si>
  <si>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</si>
  <si>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</si>
  <si>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</si>
  <si>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</si>
  <si>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</si>
  <si>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</si>
  <si>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</si>
  <si>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</si>
  <si>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</si>
  <si>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</si>
  <si>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</si>
  <si>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</si>
  <si>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</si>
  <si>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</si>
  <si>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</si>
  <si>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</si>
  <si>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</si>
  <si>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</si>
  <si>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</si>
  <si>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</si>
  <si>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</si>
  <si>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</si>
  <si>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</si>
  <si>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</si>
  <si>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</si>
  <si>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</si>
  <si>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</si>
  <si>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</si>
  <si>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</si>
  <si>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</si>
  <si>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</si>
  <si>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</si>
  <si>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</si>
  <si>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</si>
  <si>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</si>
  <si>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</si>
  <si>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</si>
  <si>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</si>
  <si>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</si>
  <si>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</si>
  <si>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</si>
  <si>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</si>
  <si>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</si>
  <si>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</si>
  <si>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</si>
  <si>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</si>
  <si>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</si>
  <si>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</si>
  <si>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</si>
  <si>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</si>
  <si>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</si>
  <si>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</si>
  <si>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</si>
  <si>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</si>
  <si>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</si>
  <si>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</si>
  <si>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</si>
  <si>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</si>
  <si>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</si>
  <si>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</si>
  <si>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</si>
  <si>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</si>
  <si>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</si>
  <si>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</si>
  <si>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</si>
  <si>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</si>
  <si>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</si>
  <si>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</si>
  <si>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</si>
  <si>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</si>
  <si>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</si>
  <si>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</si>
  <si>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</si>
  <si>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</si>
  <si>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</si>
  <si>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</si>
  <si>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</si>
  <si>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</si>
  <si>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</si>
  <si>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</si>
  <si>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</si>
  <si>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</si>
  <si>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</si>
  <si>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</si>
  <si>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</si>
  <si>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</si>
  <si>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</si>
  <si>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</si>
  <si>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</si>
  <si>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</si>
  <si>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</si>
  <si>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</si>
  <si>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</si>
  <si>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</si>
  <si>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</si>
  <si>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</si>
  <si>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</si>
  <si>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</si>
  <si>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</si>
  <si>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</si>
  <si>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</si>
  <si>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</si>
  <si>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</si>
  <si>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</si>
  <si>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</si>
  <si>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</si>
  <si>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</si>
  <si>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</si>
  <si>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</si>
  <si>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</si>
  <si>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</si>
  <si>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</si>
  <si>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</si>
  <si>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</si>
  <si>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</si>
  <si>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</si>
  <si>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</si>
  <si>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</si>
  <si>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</si>
  <si>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</si>
  <si>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</si>
  <si>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</si>
  <si>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</si>
  <si>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</si>
  <si>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</si>
  <si>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</si>
  <si>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</si>
  <si>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</si>
  <si>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</si>
  <si>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</si>
  <si>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</si>
  <si>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</si>
  <si>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</si>
  <si>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</si>
  <si>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</si>
  <si>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</si>
  <si>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</si>
  <si>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</si>
  <si>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</si>
  <si>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</si>
  <si>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</si>
  <si>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</si>
  <si>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</si>
  <si>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</si>
  <si>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</si>
  <si>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</si>
  <si>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</si>
  <si>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</si>
  <si>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</si>
  <si>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</si>
  <si>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</si>
  <si>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</si>
  <si>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</si>
  <si>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</si>
  <si>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</si>
  <si>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</si>
  <si>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</si>
  <si>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</si>
  <si>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</si>
  <si>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</si>
  <si>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</si>
  <si>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</si>
  <si>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</si>
  <si>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</si>
  <si>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</si>
  <si>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</si>
  <si>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</si>
  <si>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</si>
  <si>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</si>
  <si>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</si>
  <si>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</si>
  <si>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</si>
  <si>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</si>
  <si>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</si>
  <si>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</si>
  <si>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</si>
  <si>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</si>
  <si>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</si>
  <si>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</si>
  <si>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</si>
  <si>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</si>
  <si>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</si>
  <si>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</si>
  <si>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</si>
  <si>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</si>
  <si>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</si>
  <si>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</si>
  <si>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</si>
  <si>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</si>
  <si>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</si>
  <si>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</si>
  <si>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</si>
  <si>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</si>
  <si>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</si>
  <si>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</si>
  <si>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</si>
  <si>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</si>
  <si>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</si>
  <si>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</si>
  <si>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</si>
  <si>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</si>
  <si>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</si>
  <si>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</si>
  <si>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</si>
  <si>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</si>
  <si>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</si>
  <si>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</si>
  <si>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</si>
  <si>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</si>
  <si>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</si>
  <si>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</si>
  <si>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</si>
  <si>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</si>
  <si>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</si>
  <si>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</si>
  <si>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</si>
  <si>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</si>
  <si>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</si>
  <si>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</si>
  <si>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</si>
  <si>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</si>
  <si>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</si>
  <si>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</si>
  <si>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</si>
  <si>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</si>
  <si>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</si>
  <si>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</si>
  <si>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</si>
  <si>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</si>
  <si>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</si>
  <si>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</si>
  <si>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</si>
  <si>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</si>
  <si>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</si>
  <si>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</si>
  <si>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</si>
  <si>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</si>
  <si>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</si>
  <si>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</si>
  <si>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</si>
  <si>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</si>
  <si>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</si>
  <si>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</si>
  <si>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</si>
  <si>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</si>
  <si>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</si>
  <si>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</si>
  <si>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</si>
  <si>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</si>
  <si>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</si>
  <si>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</si>
  <si>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</si>
  <si>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</si>
  <si>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</si>
  <si>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</si>
  <si>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</si>
  <si>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</si>
  <si>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</si>
  <si>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</si>
  <si>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</si>
  <si>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</si>
  <si>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</si>
  <si>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</si>
  <si>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</si>
  <si>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</si>
  <si>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</si>
  <si>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</si>
  <si>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</si>
  <si>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</si>
  <si>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</si>
  <si>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</si>
  <si>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</si>
  <si>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</si>
  <si>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</si>
  <si>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</si>
  <si>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</si>
  <si>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</si>
  <si>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</si>
  <si>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</si>
  <si>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</si>
  <si>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</si>
  <si>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</si>
  <si>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</si>
  <si>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</si>
  <si>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</si>
  <si>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</si>
  <si>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</si>
  <si>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</si>
  <si>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</si>
  <si>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</si>
  <si>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</si>
  <si>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</si>
  <si>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</si>
  <si>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</si>
  <si>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</si>
  <si>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</si>
  <si>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</si>
  <si>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</si>
  <si>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</si>
  <si>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</si>
  <si>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</si>
  <si>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</si>
  <si>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</si>
  <si>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</si>
  <si>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</si>
  <si>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</si>
  <si>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</si>
  <si>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</si>
  <si>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</si>
  <si>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</si>
  <si>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</si>
  <si>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</si>
  <si>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</si>
  <si>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</si>
  <si>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</si>
  <si>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</si>
  <si>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</si>
  <si>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</si>
  <si>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</si>
  <si>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</si>
  <si>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</si>
  <si>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</si>
  <si>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</si>
  <si>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</si>
  <si>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</si>
  <si>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</si>
  <si>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</si>
  <si>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</si>
  <si>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</si>
  <si>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</si>
  <si>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</si>
  <si>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</si>
  <si>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</si>
  <si>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</si>
  <si>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</si>
  <si>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</si>
  <si>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</si>
  <si>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</si>
  <si>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</si>
  <si>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</si>
  <si>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</si>
  <si>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</si>
  <si>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</si>
  <si>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</si>
  <si>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</si>
  <si>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</si>
  <si>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</si>
  <si>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</si>
  <si>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</si>
  <si>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</si>
  <si>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</si>
  <si>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</si>
  <si>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</si>
  <si>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</si>
  <si>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</si>
  <si>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</si>
  <si>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</si>
  <si>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</si>
  <si>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</si>
  <si>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</si>
  <si>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</si>
  <si>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</si>
  <si>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</si>
  <si>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</si>
  <si>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</si>
  <si>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</si>
  <si>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</si>
  <si>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</si>
  <si>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</si>
  <si>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</si>
  <si>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</si>
  <si>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</si>
  <si>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</si>
  <si>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</si>
  <si>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</si>
  <si>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</si>
  <si>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</si>
  <si>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</si>
  <si>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</si>
  <si>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</si>
  <si>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</si>
  <si>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</si>
  <si>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</si>
  <si>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</si>
  <si>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</si>
  <si>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</si>
  <si>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</si>
  <si>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</si>
  <si>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</si>
  <si>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</si>
  <si>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</si>
  <si>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</si>
  <si>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</si>
  <si>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</si>
  <si>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</si>
  <si>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</si>
  <si>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</si>
  <si>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</si>
  <si>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</si>
  <si>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</si>
  <si>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</si>
  <si>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</si>
  <si>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</si>
  <si>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</si>
  <si>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</si>
  <si>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</si>
  <si>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</si>
  <si>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</si>
  <si>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</si>
  <si>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</si>
  <si>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</si>
  <si>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</si>
  <si>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</si>
  <si>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</si>
  <si>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</si>
  <si>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</si>
  <si>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</si>
  <si>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</si>
  <si>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</si>
  <si>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</si>
  <si>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</si>
  <si>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</si>
  <si>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</si>
  <si>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</si>
  <si>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</si>
  <si>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</si>
  <si>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</si>
  <si>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</si>
  <si>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</si>
  <si>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</si>
  <si>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</si>
  <si>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</si>
  <si>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</si>
  <si>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</si>
  <si>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</si>
  <si>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</si>
  <si>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</si>
  <si>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</si>
  <si>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</si>
  <si>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</si>
  <si>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</si>
  <si>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</si>
  <si>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</si>
  <si>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</si>
  <si>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</si>
  <si>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</si>
  <si>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</si>
  <si>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</si>
  <si>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</si>
  <si>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</si>
  <si>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</si>
  <si>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</si>
  <si>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</si>
  <si>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</si>
  <si>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</si>
  <si>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</si>
  <si>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</si>
  <si>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</si>
  <si>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</si>
  <si>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</si>
  <si>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</si>
  <si>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</si>
  <si>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</si>
  <si>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</si>
  <si>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</si>
  <si>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</si>
  <si>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</si>
  <si>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</si>
  <si>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</si>
  <si>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</si>
  <si>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</si>
  <si>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</si>
  <si>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</si>
  <si>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</si>
  <si>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</si>
  <si>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</si>
  <si>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</si>
  <si>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</si>
  <si>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</si>
  <si>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</si>
  <si>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</si>
  <si>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</si>
  <si>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</si>
  <si>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</si>
  <si>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</si>
  <si>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</si>
  <si>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</si>
  <si>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</si>
  <si>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</si>
  <si>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</si>
  <si>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</si>
  <si>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</si>
  <si>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</si>
  <si>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</si>
  <si>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</si>
  <si>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</si>
  <si>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</si>
  <si>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</si>
  <si>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</si>
  <si>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</si>
  <si>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</si>
  <si>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</si>
  <si>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</si>
  <si>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</si>
  <si>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</si>
  <si>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</si>
  <si>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</si>
  <si>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</si>
  <si>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</si>
  <si>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</si>
  <si>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</si>
  <si>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</si>
  <si>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</si>
  <si>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</si>
  <si>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</si>
  <si>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</si>
  <si>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</si>
  <si>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</si>
  <si>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</si>
  <si>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</si>
  <si>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</si>
  <si>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</si>
  <si>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</si>
  <si>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</si>
  <si>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</si>
  <si>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</si>
  <si>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</si>
  <si>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</si>
  <si>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</si>
  <si>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</si>
  <si>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</si>
  <si>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</si>
  <si>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</si>
  <si>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</si>
  <si>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</si>
  <si>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</si>
  <si>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</si>
  <si>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</si>
  <si>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</si>
  <si>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</si>
  <si>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</si>
  <si>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</si>
  <si>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</si>
  <si>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</si>
  <si>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</si>
  <si>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</si>
  <si>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</si>
  <si>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</si>
  <si>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</si>
  <si>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</si>
  <si>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</si>
  <si>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</si>
  <si>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</si>
  <si>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</si>
  <si>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</si>
  <si>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</si>
  <si>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</si>
  <si>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</si>
  <si>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</si>
  <si>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</si>
  <si>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</si>
  <si>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</si>
  <si>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</si>
  <si>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</si>
  <si>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</si>
  <si>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</si>
  <si>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</si>
  <si>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</si>
  <si>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</si>
  <si>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</si>
  <si>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</si>
  <si>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</si>
  <si>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</si>
  <si>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</si>
  <si>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</si>
  <si>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</si>
  <si>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</si>
  <si>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</si>
  <si>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</si>
  <si>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</si>
  <si>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</si>
  <si>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</si>
  <si>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</si>
  <si>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</si>
  <si>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</si>
  <si>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</si>
  <si>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</si>
  <si>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</si>
  <si>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</si>
  <si>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</si>
  <si>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</si>
  <si>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</si>
  <si>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</si>
  <si>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</si>
  <si>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</si>
  <si>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</si>
  <si>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</si>
  <si>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</si>
  <si>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</si>
  <si>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</si>
  <si>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</si>
  <si>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</si>
  <si>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</si>
  <si>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</si>
  <si>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</si>
  <si>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</si>
  <si>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</si>
  <si>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</si>
  <si>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</si>
  <si>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</si>
  <si>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</si>
  <si>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</si>
  <si>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</si>
  <si>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</si>
  <si>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</si>
  <si>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</si>
  <si>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</si>
  <si>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</si>
  <si>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</si>
  <si>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</si>
  <si>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</si>
  <si>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</si>
  <si>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</si>
  <si>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</si>
  <si>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</si>
  <si>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</si>
  <si>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</si>
  <si>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</si>
  <si>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</si>
  <si>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</si>
  <si>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</si>
  <si>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</si>
  <si>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</si>
  <si>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</si>
  <si>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</si>
  <si>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</si>
  <si>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</si>
  <si>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</si>
  <si>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</si>
  <si>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</si>
  <si>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</si>
  <si>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</si>
  <si>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</si>
  <si>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</si>
  <si>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</si>
  <si>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</si>
  <si>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</si>
  <si>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</si>
  <si>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</si>
  <si>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</si>
  <si>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</si>
  <si>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</si>
  <si>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</si>
  <si>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</si>
  <si>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</si>
  <si>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</si>
  <si>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</si>
  <si>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</si>
  <si>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</si>
  <si>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</si>
  <si>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</si>
  <si>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</si>
  <si>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</si>
  <si>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</si>
  <si>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</si>
  <si>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</si>
  <si>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</si>
  <si>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</si>
  <si>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</si>
  <si>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</si>
  <si>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</si>
  <si>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</si>
  <si>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</si>
  <si>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</si>
  <si>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</si>
  <si>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</si>
  <si>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</si>
  <si>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</si>
  <si>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</si>
  <si>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</si>
  <si>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</si>
  <si>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</si>
  <si>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</si>
  <si>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</si>
  <si>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</si>
  <si>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</si>
  <si>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</si>
  <si>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</si>
  <si>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</si>
  <si>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</si>
  <si>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</si>
  <si>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</si>
  <si>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</si>
  <si>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</si>
  <si>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</si>
  <si>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</si>
  <si>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</si>
  <si>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</si>
  <si>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</si>
  <si>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</si>
  <si>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</si>
  <si>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</si>
  <si>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</si>
  <si>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</si>
  <si>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</si>
  <si>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</si>
  <si>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</si>
  <si>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</si>
  <si>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</si>
  <si>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</si>
  <si>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</si>
  <si>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</si>
  <si>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</si>
  <si>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</si>
  <si>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</si>
  <si>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</si>
  <si>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</si>
  <si>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</si>
  <si>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</si>
  <si>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</si>
  <si>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</si>
  <si>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</si>
  <si>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</si>
  <si>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</si>
  <si>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</si>
  <si>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</si>
  <si>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</si>
  <si>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</si>
  <si>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</si>
  <si>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</si>
  <si>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</si>
  <si>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</si>
  <si>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</si>
  <si>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</si>
  <si>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</si>
  <si>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</si>
  <si>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</si>
  <si>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</si>
  <si>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</si>
  <si>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</si>
  <si>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</si>
  <si>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</si>
  <si>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</si>
  <si>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</si>
  <si>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</si>
  <si>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</si>
  <si>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</si>
  <si>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</si>
  <si>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</si>
  <si>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</si>
  <si>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</si>
  <si>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</si>
  <si>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</si>
  <si>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</si>
  <si>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</si>
  <si>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</si>
  <si>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</si>
  <si>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</si>
  <si>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</si>
  <si>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</si>
  <si>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</si>
  <si>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</si>
  <si>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</si>
  <si>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</si>
  <si>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</si>
  <si>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</si>
  <si>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</si>
  <si>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</si>
  <si>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</si>
  <si>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</si>
  <si>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</si>
  <si>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</si>
  <si>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</si>
  <si>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</si>
  <si>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</si>
  <si>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</si>
  <si>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</si>
  <si>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</si>
  <si>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</si>
  <si>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</si>
  <si>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</si>
  <si>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</si>
  <si>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</si>
  <si>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</si>
  <si>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</si>
  <si>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</si>
  <si>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</si>
  <si>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</si>
  <si>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</si>
  <si>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</si>
  <si>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</si>
  <si>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</si>
  <si>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</si>
  <si>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</si>
  <si>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</si>
  <si>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</si>
  <si>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</si>
  <si>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</si>
  <si>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</si>
  <si>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</si>
  <si>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</si>
  <si>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</si>
  <si>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</si>
  <si>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</si>
  <si>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</si>
  <si>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</si>
  <si>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</si>
  <si>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</si>
  <si>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</si>
  <si>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</si>
  <si>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</si>
  <si>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</si>
  <si>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</si>
  <si>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</si>
  <si>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</si>
  <si>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</si>
  <si>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</si>
  <si>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</si>
  <si>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</si>
  <si>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</si>
  <si>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</si>
  <si>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</si>
  <si>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</si>
  <si>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</si>
  <si>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</si>
  <si>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</si>
  <si>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</si>
  <si>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</si>
  <si>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</si>
  <si>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</si>
  <si>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</si>
  <si>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</si>
  <si>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</si>
  <si>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</si>
  <si>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</si>
  <si>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</si>
  <si>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</si>
  <si>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</si>
  <si>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</si>
  <si>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</si>
  <si>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</si>
  <si>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</si>
  <si>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</si>
  <si>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</si>
  <si>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</si>
  <si>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</si>
  <si>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</si>
  <si>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</si>
  <si>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</si>
  <si>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</si>
  <si>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</si>
  <si>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</si>
  <si>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</si>
  <si>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</si>
  <si>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</si>
  <si>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</si>
  <si>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</si>
  <si>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</si>
  <si>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</si>
  <si>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</si>
  <si>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</si>
  <si>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</si>
  <si>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</si>
  <si>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</si>
  <si>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</si>
  <si>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</si>
  <si>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</si>
  <si>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</si>
  <si>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</si>
  <si>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</si>
  <si>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</si>
  <si>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</si>
  <si>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</si>
  <si>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</si>
  <si>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</si>
  <si>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</si>
  <si>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</si>
  <si>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</si>
  <si>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</si>
  <si>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</si>
  <si>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</si>
  <si>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</si>
  <si>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</si>
  <si>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</si>
  <si>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</si>
  <si>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</si>
  <si>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</si>
  <si>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</si>
  <si>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</si>
  <si>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</si>
  <si>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</si>
  <si>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</si>
  <si>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</si>
  <si>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</si>
  <si>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</si>
  <si>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</si>
  <si>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</si>
  <si>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</si>
  <si>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</si>
  <si>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</si>
  <si>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</si>
  <si>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</si>
  <si>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</si>
  <si>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</si>
  <si>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</si>
  <si>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</si>
  <si>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</si>
  <si>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</si>
  <si>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</si>
  <si>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</si>
  <si>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</si>
  <si>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</si>
  <si>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</si>
  <si>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</si>
  <si>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</si>
  <si>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</si>
  <si>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</si>
  <si>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</si>
  <si>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</si>
  <si>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</si>
  <si>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</si>
  <si>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</si>
  <si>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</si>
  <si>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</si>
  <si>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</si>
  <si>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</si>
  <si>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</si>
  <si>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</si>
  <si>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</si>
  <si>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</si>
  <si>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</si>
  <si>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</si>
  <si>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</si>
  <si>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</si>
  <si>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</si>
  <si>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</si>
  <si>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</si>
  <si>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</si>
  <si>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</si>
  <si>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</si>
  <si>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</si>
  <si>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</si>
  <si>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</si>
  <si>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</si>
  <si>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</si>
  <si>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</si>
  <si>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</si>
  <si>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</si>
  <si>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</si>
  <si>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</si>
  <si>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</si>
  <si>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</si>
  <si>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</si>
  <si>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</si>
  <si>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</si>
  <si>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</si>
  <si>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</si>
  <si>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</si>
  <si>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</si>
  <si>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</si>
  <si>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</si>
  <si>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</si>
  <si>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</si>
  <si>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</si>
  <si>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</si>
  <si>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</si>
  <si>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</si>
  <si>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</si>
  <si>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</si>
  <si>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</si>
  <si>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</si>
  <si>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</si>
  <si>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</si>
  <si>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</si>
  <si>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</si>
  <si>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</si>
  <si>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</si>
  <si>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</si>
  <si>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</si>
  <si>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</si>
  <si>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</si>
  <si>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</si>
  <si>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</si>
  <si>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</si>
  <si>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</si>
  <si>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</si>
  <si>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</si>
  <si>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</si>
  <si>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</si>
  <si>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</si>
  <si>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</si>
  <si>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</si>
  <si>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</si>
  <si>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</si>
  <si>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</si>
  <si>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</si>
  <si>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</si>
  <si>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</si>
  <si>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</si>
  <si>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</si>
  <si>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</si>
  <si>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</si>
  <si>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</si>
  <si>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</si>
  <si>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</si>
  <si>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</si>
  <si>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</si>
  <si>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</si>
  <si>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</si>
  <si>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</si>
  <si>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</si>
  <si>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</si>
  <si>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</si>
  <si>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</si>
  <si>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</si>
  <si>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</si>
  <si>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</si>
  <si>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</si>
  <si>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</si>
  <si>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</si>
  <si>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</si>
  <si>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</si>
  <si>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</si>
  <si>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</si>
  <si>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</si>
  <si>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</si>
  <si>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</si>
  <si>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</si>
  <si>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</si>
  <si>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</si>
  <si>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</si>
  <si>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</si>
  <si>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</si>
  <si>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</si>
  <si>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</si>
  <si>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</si>
  <si>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</si>
  <si>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</si>
  <si>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</si>
  <si>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</si>
  <si>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</si>
  <si>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</si>
  <si>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</si>
  <si>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</si>
  <si>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</si>
  <si>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</si>
  <si>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</si>
  <si>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</si>
  <si>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</si>
  <si>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</si>
  <si>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</si>
  <si>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</si>
  <si>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</si>
  <si>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</si>
  <si>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</si>
  <si>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</si>
  <si>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</si>
  <si>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</si>
  <si>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</si>
  <si>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</si>
  <si>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</si>
  <si>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</si>
  <si>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</si>
  <si>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</si>
  <si>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</si>
  <si>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</si>
  <si>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</si>
  <si>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</si>
  <si>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</si>
  <si>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</si>
  <si>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</si>
  <si>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</si>
  <si>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</si>
  <si>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</si>
  <si>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</si>
  <si>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</si>
  <si>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</si>
  <si>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</si>
  <si>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</si>
  <si>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</si>
  <si>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</si>
  <si>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</si>
  <si>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</si>
  <si>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</si>
  <si>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</si>
  <si>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</si>
  <si>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</si>
  <si>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</si>
  <si>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</si>
  <si>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</si>
  <si>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</si>
  <si>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</si>
  <si>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</si>
  <si>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</si>
  <si>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</si>
  <si>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</si>
  <si>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</si>
  <si>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</si>
  <si>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</si>
  <si>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</si>
  <si>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</si>
  <si>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</si>
  <si>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</si>
  <si>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</si>
  <si>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</si>
  <si>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</si>
  <si>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</si>
  <si>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</si>
  <si>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</si>
  <si>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</si>
  <si>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</si>
  <si>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</si>
  <si>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</si>
  <si>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</si>
  <si>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</si>
  <si>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</si>
  <si>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</si>
  <si>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</si>
  <si>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</si>
  <si>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</si>
  <si>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</si>
  <si>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</si>
  <si>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</si>
  <si>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</si>
  <si>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</si>
  <si>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</si>
  <si>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</si>
  <si>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</si>
  <si>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</si>
  <si>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</si>
  <si>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</si>
  <si>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</si>
  <si>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</si>
  <si>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</si>
  <si>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</si>
  <si>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</si>
  <si>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</si>
  <si>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</si>
  <si>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</si>
  <si>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</si>
  <si>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</si>
  <si>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</si>
  <si>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</si>
  <si>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</si>
  <si>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</si>
  <si>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</si>
  <si>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</si>
  <si>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</si>
  <si>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</si>
  <si>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</si>
  <si>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</si>
  <si>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</si>
  <si>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</si>
  <si>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</si>
  <si>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</si>
  <si>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</si>
  <si>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</si>
  <si>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</si>
  <si>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</si>
  <si>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</si>
  <si>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</si>
  <si>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</si>
  <si>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</si>
  <si>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</si>
  <si>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</si>
  <si>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</si>
  <si>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</si>
  <si>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</si>
  <si>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</si>
  <si>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</si>
  <si>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</si>
  <si>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</si>
  <si>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</si>
  <si>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</si>
  <si>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</si>
  <si>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</si>
  <si>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</si>
  <si>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</si>
  <si>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</si>
  <si>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</si>
  <si>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</si>
  <si>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</si>
  <si>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</si>
  <si>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</si>
  <si>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</si>
  <si>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</si>
  <si>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</si>
  <si>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</si>
  <si>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</si>
  <si>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</si>
  <si>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</si>
  <si>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</si>
  <si>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</si>
  <si>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</si>
  <si>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</si>
  <si>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</si>
  <si>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</si>
  <si>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</si>
  <si>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</si>
  <si>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</si>
  <si>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</si>
  <si>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</si>
  <si>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</si>
  <si>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</si>
  <si>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</si>
  <si>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</si>
  <si>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</si>
  <si>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</si>
  <si>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</si>
  <si>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</si>
  <si>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</si>
  <si>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</si>
  <si>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</si>
  <si>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</si>
  <si>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</si>
  <si>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</si>
  <si>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</si>
  <si>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</si>
  <si>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</si>
  <si>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</si>
  <si>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</si>
  <si>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</si>
  <si>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</si>
  <si>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</si>
  <si>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</si>
  <si>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</si>
  <si>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</si>
  <si>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</si>
  <si>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</si>
  <si>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</si>
  <si>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</si>
  <si>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</si>
  <si>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</si>
  <si>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</si>
  <si>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</si>
  <si>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</si>
  <si>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</si>
  <si>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</si>
  <si>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</si>
  <si>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</si>
  <si>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</si>
  <si>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</si>
  <si>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</si>
  <si>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</si>
  <si>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</si>
  <si>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</si>
  <si>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</si>
  <si>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</si>
  <si>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</si>
  <si>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</si>
  <si>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</si>
  <si>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</si>
  <si>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</si>
  <si>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</si>
  <si>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</si>
  <si>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</si>
  <si>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</si>
  <si>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</si>
  <si>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</si>
  <si>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</si>
  <si>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</si>
  <si>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</si>
  <si>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</si>
  <si>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</si>
  <si>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</si>
  <si>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</si>
  <si>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</si>
  <si>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</si>
  <si>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</si>
  <si>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</si>
  <si>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</si>
  <si>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</si>
  <si>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</si>
  <si>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</si>
  <si>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</si>
  <si>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</si>
  <si>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</si>
  <si>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</si>
  <si>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</si>
  <si>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</si>
  <si>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</si>
  <si>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</si>
  <si>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</si>
  <si>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</si>
  <si>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</si>
  <si>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</si>
  <si>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</si>
  <si>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</si>
  <si>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</si>
  <si>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</si>
  <si>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</si>
  <si>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</si>
  <si>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</si>
  <si>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</si>
  <si>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</si>
  <si>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</si>
  <si>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</si>
  <si>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</si>
  <si>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</si>
  <si>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</si>
  <si>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</si>
  <si>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</si>
  <si>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</si>
  <si>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</si>
  <si>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</si>
  <si>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</si>
  <si>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</si>
  <si>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</si>
  <si>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</si>
  <si>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</si>
  <si>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</si>
  <si>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</si>
  <si>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</si>
  <si>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</si>
  <si>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</si>
  <si>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</si>
  <si>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</si>
  <si>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</si>
  <si>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</si>
  <si>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</si>
  <si>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</si>
  <si>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</si>
  <si>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</si>
  <si>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</si>
  <si>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</si>
  <si>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</si>
  <si>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</si>
  <si>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</si>
  <si>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</si>
  <si>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</si>
  <si>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</si>
  <si>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</si>
  <si>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</si>
  <si>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</si>
  <si>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</si>
  <si>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</si>
  <si>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</si>
  <si>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</si>
  <si>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</si>
  <si>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</si>
  <si>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</si>
  <si>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</si>
  <si>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</si>
  <si>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</si>
  <si>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</si>
  <si>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</si>
  <si>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</si>
  <si>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</si>
  <si>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</si>
  <si>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</si>
  <si>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</si>
  <si>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</si>
  <si>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</si>
  <si>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</si>
  <si>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</si>
  <si>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</si>
  <si>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</si>
  <si>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</si>
  <si>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</si>
  <si>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</si>
  <si>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</si>
  <si>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</si>
  <si>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</si>
  <si>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</si>
  <si>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</si>
  <si>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</si>
  <si>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</si>
  <si>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</si>
  <si>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</si>
  <si>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</si>
  <si>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</si>
  <si>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</si>
  <si>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</si>
  <si>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</si>
  <si>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</si>
  <si>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</si>
  <si>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</si>
  <si>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</si>
  <si>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</si>
  <si>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</si>
  <si>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</si>
  <si>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</si>
  <si>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</si>
  <si>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</si>
  <si>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</si>
  <si>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</si>
  <si>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</si>
  <si>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</si>
  <si>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</si>
  <si>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</si>
  <si>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</si>
  <si>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</si>
  <si>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</si>
  <si>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</si>
  <si>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</si>
  <si>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</si>
  <si>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</si>
  <si>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</si>
  <si>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</si>
  <si>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</si>
  <si>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</si>
  <si>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</si>
  <si>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</si>
  <si>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</si>
  <si>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</si>
  <si>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</si>
  <si>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</si>
  <si>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</si>
  <si>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</si>
  <si>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</si>
  <si>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</si>
  <si>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</si>
  <si>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</si>
  <si>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</si>
  <si>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</si>
  <si>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</si>
  <si>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</si>
  <si>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</si>
  <si>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</si>
  <si>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</si>
  <si>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</si>
  <si>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</si>
  <si>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</si>
  <si>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</si>
  <si>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</si>
  <si>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</si>
  <si>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</si>
  <si>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</si>
  <si>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</si>
  <si>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</si>
  <si>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</si>
  <si>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</si>
  <si>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</si>
  <si>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</si>
  <si>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</si>
  <si>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</si>
  <si>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</si>
  <si>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</si>
  <si>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</si>
  <si>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</si>
  <si>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</si>
  <si>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</si>
  <si>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</si>
  <si>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</si>
  <si>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</si>
  <si>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</si>
  <si>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</si>
  <si>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</si>
  <si>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</si>
  <si>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</si>
  <si>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</si>
  <si>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</si>
  <si>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</si>
  <si>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</si>
  <si>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</si>
  <si>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</si>
  <si>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</si>
  <si>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</si>
  <si>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</si>
  <si>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</si>
  <si>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</si>
  <si>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</si>
  <si>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</si>
  <si>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</si>
  <si>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</si>
  <si>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</si>
  <si>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</si>
  <si>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</si>
  <si>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</si>
  <si>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</si>
  <si>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</si>
  <si>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</si>
  <si>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</si>
  <si>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</si>
  <si>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</si>
  <si>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</si>
  <si>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</si>
  <si>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</si>
  <si>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</si>
  <si>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</si>
  <si>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</si>
  <si>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</si>
  <si>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</si>
  <si>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</si>
  <si>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</si>
  <si>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</si>
  <si>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</si>
  <si>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</si>
  <si>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</si>
  <si>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</si>
  <si>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</si>
  <si>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</si>
  <si>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</si>
  <si>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</si>
  <si>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</si>
  <si>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</si>
  <si>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</si>
  <si>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</si>
  <si>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</si>
  <si>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</si>
  <si>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</si>
  <si>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</si>
  <si>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</si>
  <si>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</si>
  <si>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</si>
  <si>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</si>
  <si>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</si>
  <si>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</si>
  <si>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</si>
  <si>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</si>
  <si>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</si>
  <si>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</si>
  <si>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</si>
  <si>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</si>
  <si>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</si>
  <si>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</si>
  <si>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</si>
  <si>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</si>
  <si>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</si>
  <si>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</si>
  <si>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</si>
  <si>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</si>
  <si>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</si>
  <si>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</si>
  <si>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</si>
  <si>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</si>
  <si>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</si>
  <si>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</si>
  <si>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</si>
  <si>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</si>
  <si>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</si>
  <si>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</si>
  <si>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</si>
  <si>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</si>
  <si>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</si>
  <si>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</si>
  <si>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</si>
  <si>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</si>
  <si>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</si>
  <si>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</si>
  <si>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</si>
  <si>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</si>
  <si>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</si>
  <si>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</si>
  <si>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</si>
  <si>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</si>
  <si>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</si>
  <si>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</si>
  <si>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</si>
  <si>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</si>
  <si>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</si>
  <si>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</si>
  <si>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</si>
  <si>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</si>
  <si>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</si>
  <si>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</si>
  <si>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</si>
  <si>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</si>
  <si>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</si>
  <si>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</si>
  <si>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</si>
  <si>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</si>
  <si>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</si>
  <si>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</si>
  <si>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</si>
  <si>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</si>
  <si>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</si>
  <si>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</si>
  <si>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</si>
  <si>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</si>
  <si>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</si>
  <si>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</si>
  <si>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</si>
  <si>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</si>
  <si>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</si>
  <si>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</si>
  <si>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</si>
  <si>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</si>
  <si>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</si>
  <si>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</si>
  <si>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</si>
  <si>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</si>
  <si>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</si>
  <si>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</si>
  <si>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</si>
  <si>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</si>
  <si>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</si>
  <si>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</si>
  <si>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</si>
  <si>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</si>
  <si>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</si>
  <si>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</si>
  <si>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</si>
  <si>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</si>
  <si>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</si>
  <si>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</si>
  <si>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</si>
  <si>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</si>
  <si>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</si>
  <si>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</si>
  <si>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</si>
  <si>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</si>
  <si>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</si>
  <si>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</si>
  <si>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</si>
  <si>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</si>
  <si>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</si>
  <si>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</si>
  <si>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</si>
  <si>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</si>
  <si>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</si>
  <si>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</si>
  <si>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</si>
  <si>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</si>
  <si>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</si>
  <si>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</si>
  <si>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</si>
  <si>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</si>
  <si>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</si>
  <si>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</si>
  <si>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</si>
  <si>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</si>
  <si>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</si>
  <si>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</si>
  <si>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</si>
  <si>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</si>
  <si>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</si>
  <si>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</si>
  <si>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</si>
  <si>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</si>
  <si>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</si>
  <si>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</si>
  <si>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</si>
  <si>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</si>
  <si>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</si>
  <si>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</si>
  <si>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</si>
  <si>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</si>
  <si>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</si>
  <si>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</si>
  <si>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</si>
  <si>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</si>
  <si>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</si>
  <si>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</si>
  <si>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</si>
  <si>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</si>
  <si>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</si>
  <si>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</si>
  <si>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</si>
  <si>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</si>
  <si>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</si>
  <si>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</si>
  <si>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</si>
  <si>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</si>
  <si>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</si>
  <si>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</si>
  <si>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</si>
  <si>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</si>
  <si>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</si>
  <si>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</si>
  <si>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</si>
  <si>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</si>
  <si>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</si>
  <si>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</si>
  <si>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</si>
  <si>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</si>
  <si>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</si>
  <si>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</si>
  <si>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</si>
  <si>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</si>
  <si>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</si>
  <si>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</si>
  <si>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</si>
  <si>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</si>
  <si>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</si>
  <si>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</si>
  <si>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</si>
  <si>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</si>
  <si>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</si>
  <si>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</si>
  <si>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</si>
  <si>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</si>
  <si>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</si>
  <si>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</si>
  <si>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</si>
  <si>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</si>
  <si>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</si>
  <si>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</si>
  <si>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</si>
  <si>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</si>
  <si>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</si>
  <si>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</si>
  <si>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</si>
  <si>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</si>
  <si>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</si>
  <si>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</si>
  <si>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</si>
  <si>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</si>
  <si>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</si>
  <si>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</si>
  <si>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</si>
  <si>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</si>
  <si>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</si>
  <si>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</si>
  <si>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</si>
  <si>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</si>
  <si>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</si>
  <si>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</si>
  <si>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</si>
  <si>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</si>
  <si>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</si>
  <si>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</si>
  <si>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</si>
  <si>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</si>
  <si>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</si>
  <si>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</si>
  <si>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</si>
  <si>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</si>
  <si>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</si>
  <si>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</si>
  <si>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</si>
  <si>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</si>
  <si>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</si>
  <si>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</si>
  <si>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</si>
  <si>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</si>
  <si>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</si>
  <si>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</si>
  <si>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</si>
  <si>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</si>
  <si>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</si>
  <si>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</si>
  <si>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</si>
  <si>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</si>
  <si>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</si>
  <si>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</si>
  <si>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</si>
  <si>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</si>
  <si>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</si>
  <si>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</si>
  <si>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</si>
  <si>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</si>
  <si>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</si>
  <si>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</si>
  <si>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</si>
  <si>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</si>
  <si>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</si>
  <si>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</si>
  <si>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</si>
  <si>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</si>
  <si>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</si>
  <si>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</si>
  <si>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</si>
  <si>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</si>
  <si>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</si>
  <si>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</si>
  <si>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</si>
  <si>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</si>
  <si>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</si>
  <si>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</si>
  <si>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</si>
  <si>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</si>
  <si>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</si>
  <si>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</si>
  <si>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</si>
  <si>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</si>
  <si>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</si>
  <si>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</si>
  <si>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</si>
  <si>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</si>
  <si>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</si>
  <si>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</si>
  <si>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</si>
  <si>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</si>
  <si>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</si>
  <si>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</si>
  <si>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</si>
  <si>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</si>
  <si>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</si>
  <si>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</si>
  <si>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</si>
  <si>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</si>
  <si>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</si>
  <si>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</si>
  <si>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</si>
  <si>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</si>
  <si>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</si>
  <si>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</si>
  <si>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</si>
  <si>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</si>
  <si>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</si>
  <si>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</si>
  <si>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</si>
  <si>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</si>
  <si>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</si>
  <si>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</si>
  <si>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</si>
  <si>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</si>
  <si>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</si>
  <si>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</si>
  <si>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</si>
  <si>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</si>
  <si>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</si>
  <si>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</si>
  <si>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</si>
  <si>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</si>
  <si>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</si>
  <si>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</si>
  <si>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</si>
  <si>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</si>
  <si>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</si>
  <si>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</si>
  <si>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</si>
  <si>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</si>
  <si>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</si>
  <si>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</si>
  <si>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</si>
  <si>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</si>
  <si>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</si>
  <si>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</si>
  <si>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</si>
  <si>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</si>
  <si>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</si>
  <si>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</si>
  <si>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</si>
  <si>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</si>
  <si>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</si>
  <si>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</si>
  <si>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</si>
  <si>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</si>
  <si>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</si>
  <si>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</si>
  <si>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</si>
  <si>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</si>
  <si>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</si>
  <si>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</si>
  <si>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</si>
  <si>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</si>
  <si>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</si>
  <si>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</si>
  <si>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</si>
  <si>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</si>
  <si>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</si>
  <si>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</si>
  <si>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</si>
  <si>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</si>
  <si>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</si>
  <si>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</si>
  <si>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</si>
  <si>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</si>
  <si>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</si>
  <si>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</si>
  <si>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</si>
  <si>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</si>
  <si>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</si>
  <si>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</si>
  <si>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</si>
  <si>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</si>
  <si>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</si>
  <si>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</si>
  <si>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</si>
  <si>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</si>
  <si>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</si>
  <si>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</si>
  <si>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</si>
  <si>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</si>
  <si>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</si>
  <si>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</si>
  <si>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</si>
  <si>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</si>
  <si>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</si>
  <si>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</si>
  <si>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</si>
  <si>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</si>
  <si>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</si>
  <si>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</si>
  <si>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</si>
  <si>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</si>
  <si>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</si>
  <si>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</si>
  <si>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</si>
  <si>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</si>
  <si>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</si>
  <si>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</si>
  <si>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</si>
  <si>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</si>
  <si>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</si>
  <si>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</si>
  <si>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</si>
  <si>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</si>
  <si>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</si>
  <si>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</si>
  <si>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</si>
  <si>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</si>
  <si>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</si>
  <si>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</si>
  <si>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</si>
  <si>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</si>
  <si>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</si>
  <si>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</si>
  <si>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</si>
  <si>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</si>
  <si>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</si>
  <si>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</si>
  <si>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</si>
  <si>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</si>
  <si>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</si>
  <si>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</si>
  <si>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</si>
  <si>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</si>
  <si>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</si>
  <si>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</si>
  <si>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</si>
  <si>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</si>
  <si>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</si>
  <si>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</si>
  <si>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</si>
  <si>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</si>
  <si>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</si>
  <si>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</si>
  <si>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</si>
  <si>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</si>
  <si>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</si>
  <si>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</si>
  <si>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</si>
  <si>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</si>
  <si>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</si>
  <si>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</si>
  <si>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</si>
  <si>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</si>
  <si>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</si>
  <si>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</si>
  <si>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</si>
  <si>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</si>
  <si>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</si>
  <si>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</si>
  <si>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</si>
  <si>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</si>
  <si>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</si>
  <si>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</si>
  <si>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</si>
  <si>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</si>
  <si>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</si>
  <si>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</si>
  <si>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</si>
  <si>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</si>
  <si>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</si>
  <si>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</si>
  <si>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</si>
  <si>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</si>
  <si>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</si>
  <si>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</si>
  <si>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</si>
  <si>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</si>
  <si>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</si>
  <si>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</si>
  <si>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</si>
  <si>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</si>
  <si>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</si>
  <si>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</si>
  <si>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</si>
  <si>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</si>
  <si>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</si>
  <si>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</si>
  <si>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</si>
  <si>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</si>
  <si>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</si>
  <si>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</si>
  <si>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</si>
  <si>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</si>
  <si>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</si>
  <si>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</si>
  <si>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</si>
  <si>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</si>
  <si>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</si>
  <si>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</si>
  <si>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</si>
  <si>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</si>
  <si>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</si>
  <si>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</si>
  <si>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</si>
  <si>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</si>
  <si>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</si>
  <si>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</si>
  <si>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</si>
  <si>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</si>
  <si>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</si>
  <si>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</si>
  <si>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</si>
  <si>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</si>
  <si>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</si>
  <si>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</si>
  <si>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</si>
  <si>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</si>
  <si>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</si>
  <si>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</si>
  <si>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</si>
  <si>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</si>
  <si>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</si>
  <si>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</si>
  <si>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</si>
  <si>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</si>
  <si>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</si>
  <si>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</si>
  <si>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</si>
  <si>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</si>
  <si>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</si>
  <si>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</si>
  <si>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</si>
  <si>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</si>
  <si>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</si>
  <si>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</si>
  <si>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</si>
  <si>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</si>
  <si>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</si>
  <si>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</si>
  <si>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</si>
  <si>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</si>
  <si>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</si>
  <si>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</si>
  <si>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</si>
  <si>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</si>
  <si>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</si>
  <si>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</si>
  <si>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</si>
  <si>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</si>
  <si>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</si>
  <si>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</si>
  <si>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</si>
  <si>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</si>
  <si>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</si>
  <si>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</si>
  <si>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</si>
  <si>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</si>
  <si>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</si>
  <si>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</si>
  <si>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</si>
  <si>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</si>
  <si>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</si>
  <si>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</si>
  <si>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</si>
  <si>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</si>
  <si>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</si>
  <si>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</si>
  <si>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</si>
  <si>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</si>
  <si>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</si>
  <si>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</si>
  <si>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</si>
  <si>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</si>
  <si>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</si>
  <si>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</si>
  <si>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</si>
  <si>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</si>
  <si>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</si>
  <si>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</si>
  <si>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</si>
  <si>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</si>
  <si>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</si>
  <si>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</si>
  <si>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</si>
  <si>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</si>
  <si>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</si>
  <si>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</si>
  <si>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</si>
  <si>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</si>
  <si>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</si>
  <si>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</si>
  <si>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</si>
  <si>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</si>
  <si>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</si>
  <si>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</si>
  <si>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</si>
  <si>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</si>
  <si>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</si>
  <si>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</si>
  <si>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</si>
  <si>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</si>
  <si>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</si>
  <si>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</si>
  <si>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</si>
  <si>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</si>
  <si>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</si>
  <si>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</si>
  <si>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</si>
  <si>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</si>
  <si>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</si>
  <si>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</si>
  <si>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</si>
  <si>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</si>
  <si>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</si>
  <si>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</si>
  <si>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</si>
  <si>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</si>
  <si>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</si>
  <si>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</si>
  <si>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</si>
  <si>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</si>
  <si>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</si>
  <si>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</si>
  <si>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</si>
  <si>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</si>
  <si>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</si>
  <si>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</si>
  <si>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</si>
  <si>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</si>
  <si>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</si>
  <si>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</si>
  <si>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</si>
  <si>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</si>
  <si>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</si>
  <si>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</si>
  <si>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</si>
  <si>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</si>
  <si>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</si>
  <si>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</si>
  <si>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</si>
  <si>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</si>
  <si>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</si>
  <si>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</si>
  <si>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</si>
  <si>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</si>
  <si>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</si>
  <si>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</si>
  <si>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</si>
  <si>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</si>
  <si>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</si>
  <si>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</si>
  <si>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</si>
  <si>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</si>
  <si>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</si>
  <si>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</si>
  <si>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</si>
  <si>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</si>
  <si>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</si>
  <si>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</si>
  <si>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</si>
  <si>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</si>
  <si>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</si>
  <si>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</si>
  <si>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</si>
  <si>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</si>
  <si>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</si>
  <si>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</si>
  <si>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</si>
  <si>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</si>
  <si>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</si>
  <si>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</si>
  <si>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</si>
  <si>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</si>
  <si>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</si>
  <si>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</si>
  <si>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</si>
  <si>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</si>
  <si>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</si>
  <si>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</si>
  <si>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</si>
  <si>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</si>
  <si>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</si>
  <si>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</si>
  <si>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</si>
  <si>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</si>
  <si>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</si>
  <si>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</si>
  <si>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</si>
  <si>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</si>
  <si>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</si>
  <si>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</si>
  <si>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</si>
  <si>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</si>
  <si>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</si>
  <si>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</si>
  <si>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</si>
  <si>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</si>
  <si>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</si>
  <si>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</si>
  <si>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</si>
  <si>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</si>
  <si>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</si>
  <si>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</si>
  <si>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</si>
  <si>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</si>
  <si>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</si>
  <si>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</si>
  <si>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</si>
  <si>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</si>
  <si>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</si>
  <si>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</si>
  <si>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</si>
  <si>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</si>
  <si>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</si>
  <si>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</si>
  <si>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</si>
  <si>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</si>
  <si>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</si>
  <si>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</si>
  <si>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</si>
  <si>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</si>
  <si>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</si>
  <si>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</si>
  <si>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</si>
  <si>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</si>
  <si>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</si>
  <si>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</si>
  <si>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</si>
  <si>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</si>
  <si>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</si>
  <si>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</si>
  <si>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</si>
  <si>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</si>
  <si>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</si>
  <si>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</si>
  <si>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</si>
  <si>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</si>
  <si>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</si>
  <si>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</si>
  <si>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</si>
  <si>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</si>
  <si>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</si>
  <si>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</si>
  <si>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</si>
  <si>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</si>
  <si>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</si>
  <si>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</si>
  <si>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</si>
  <si>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</si>
  <si>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</si>
  <si>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</si>
  <si>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</si>
  <si>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</si>
  <si>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</si>
  <si>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</si>
  <si>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</si>
  <si>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</si>
  <si>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</si>
  <si>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</si>
  <si>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</si>
  <si>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</si>
  <si>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</si>
  <si>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</si>
  <si>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</si>
  <si>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</si>
  <si>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</si>
  <si>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</si>
  <si>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</si>
  <si>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</si>
  <si>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</si>
  <si>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</si>
  <si>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</si>
  <si>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</si>
  <si>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</si>
  <si>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</si>
  <si>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</si>
  <si>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</si>
  <si>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</si>
  <si>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</si>
  <si>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</si>
  <si>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</si>
  <si>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</si>
  <si>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</si>
  <si>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</si>
  <si>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</si>
  <si>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</si>
  <si>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</si>
  <si>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</si>
  <si>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</si>
  <si>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</si>
  <si>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</si>
  <si>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</si>
  <si>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</si>
  <si>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</si>
  <si>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</si>
  <si>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</si>
  <si>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</si>
  <si>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</si>
  <si>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</si>
  <si>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</si>
  <si>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</si>
  <si>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</si>
  <si>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</si>
  <si>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</si>
  <si>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</si>
  <si>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</si>
  <si>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</si>
  <si>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</si>
  <si>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</si>
  <si>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</si>
  <si>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</si>
  <si>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</si>
  <si>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</si>
  <si>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</si>
  <si>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</si>
  <si>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</si>
  <si>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</si>
  <si>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</si>
  <si>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</si>
  <si>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</si>
  <si>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</si>
  <si>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</si>
  <si>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</si>
  <si>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</si>
  <si>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</si>
  <si>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</si>
  <si>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</si>
  <si>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</si>
  <si>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</si>
  <si>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</si>
  <si>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</si>
  <si>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</si>
  <si>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</si>
  <si>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</si>
  <si>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</si>
  <si>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</si>
  <si>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</si>
  <si>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</si>
  <si>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</si>
  <si>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</si>
  <si>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</si>
  <si>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</si>
  <si>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</si>
  <si>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</si>
  <si>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</si>
  <si>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</si>
  <si>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</si>
  <si>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</si>
  <si>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</si>
  <si>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</si>
  <si>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</si>
  <si>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</si>
  <si>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</si>
  <si>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</si>
  <si>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</si>
  <si>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</si>
  <si>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</si>
  <si>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</si>
  <si>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</si>
  <si>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</si>
  <si>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</si>
  <si>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</si>
  <si>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</si>
  <si>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</si>
  <si>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</si>
  <si>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</si>
  <si>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</si>
  <si>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</si>
  <si>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</si>
  <si>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</si>
  <si>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</si>
  <si>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</si>
  <si>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</si>
  <si>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</si>
  <si>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</si>
  <si>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</si>
  <si>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</si>
  <si>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</si>
  <si>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</si>
  <si>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</si>
  <si>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</si>
  <si>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</si>
  <si>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</si>
  <si>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</si>
  <si>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</si>
  <si>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</si>
  <si>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</si>
  <si>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</si>
  <si>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</si>
  <si>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</si>
  <si>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</si>
  <si>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</si>
  <si>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</si>
  <si>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</si>
  <si>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</si>
  <si>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</si>
  <si>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</si>
  <si>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</si>
  <si>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</si>
  <si>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</si>
  <si>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</si>
  <si>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</si>
  <si>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</si>
  <si>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</si>
  <si>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</si>
  <si>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</si>
  <si>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</si>
  <si>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</si>
  <si>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</si>
  <si>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</si>
  <si>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</si>
  <si>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</si>
  <si>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</si>
  <si>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</si>
  <si>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</si>
  <si>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</si>
  <si>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</si>
  <si>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</si>
  <si>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</si>
  <si>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</si>
  <si>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</si>
  <si>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</si>
  <si>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</si>
  <si>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</si>
  <si>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</si>
  <si>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</si>
  <si>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</si>
  <si>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</si>
  <si>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</si>
  <si>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</si>
  <si>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</si>
  <si>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</si>
  <si>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</si>
  <si>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</si>
  <si>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</si>
  <si>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</si>
  <si>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</si>
  <si>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</si>
  <si>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</si>
  <si>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</si>
  <si>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</si>
  <si>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</si>
  <si>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</si>
  <si>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</si>
  <si>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</si>
  <si>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</si>
  <si>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</si>
  <si>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</si>
  <si>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</si>
  <si>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</si>
  <si>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</si>
  <si>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</si>
  <si>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</si>
  <si>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</si>
  <si>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</si>
  <si>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</si>
  <si>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</si>
  <si>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</si>
  <si>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</si>
  <si>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</si>
  <si>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</si>
  <si>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</si>
  <si>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</si>
  <si>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</si>
  <si>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</si>
  <si>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</si>
  <si>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</si>
  <si>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</si>
  <si>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</si>
  <si>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</si>
  <si>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</si>
  <si>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</si>
  <si>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</si>
  <si>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</si>
  <si>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</si>
  <si>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</si>
  <si>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</si>
  <si>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</si>
  <si>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</si>
  <si>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</si>
  <si>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</si>
  <si>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</si>
  <si>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</si>
  <si>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</si>
  <si>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</si>
  <si>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</si>
  <si>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</si>
  <si>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</si>
  <si>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</si>
  <si>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</si>
  <si>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</si>
  <si>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</si>
  <si>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</si>
  <si>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</si>
  <si>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</si>
  <si>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</si>
  <si>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</si>
  <si>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</si>
  <si>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</si>
  <si>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</si>
  <si>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</si>
  <si>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</si>
  <si>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</si>
  <si>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</si>
  <si>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</si>
  <si>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</si>
  <si>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</si>
  <si>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</si>
  <si>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</si>
  <si>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</si>
  <si>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</si>
  <si>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</si>
  <si>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</si>
  <si>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</si>
  <si>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</si>
  <si>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</si>
  <si>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</si>
  <si>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</si>
  <si>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</si>
  <si>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</si>
  <si>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</si>
  <si>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</si>
  <si>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</si>
  <si>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</si>
  <si>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</si>
  <si>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</si>
  <si>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</si>
  <si>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</si>
  <si>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</si>
  <si>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</si>
  <si>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</si>
  <si>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</si>
  <si>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</si>
  <si>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</si>
  <si>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</si>
  <si>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</si>
  <si>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</si>
  <si>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</si>
  <si>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</si>
  <si>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</si>
  <si>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</si>
  <si>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</si>
  <si>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</si>
  <si>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</si>
  <si>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</si>
  <si>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</si>
  <si>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</si>
  <si>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</si>
  <si>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</si>
  <si>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</si>
  <si>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</si>
  <si>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</si>
  <si>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</si>
  <si>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</si>
  <si>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</si>
  <si>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</si>
  <si>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</si>
  <si>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</si>
  <si>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</si>
  <si>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</si>
  <si>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</si>
  <si>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</si>
  <si>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</si>
  <si>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</si>
  <si>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</si>
  <si>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</si>
  <si>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</si>
  <si>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</si>
  <si>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</si>
  <si>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</si>
  <si>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</si>
  <si>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</si>
  <si>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</si>
  <si>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</si>
  <si>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</si>
  <si>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</si>
  <si>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</si>
  <si>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</si>
  <si>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</si>
  <si>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</si>
  <si>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</si>
  <si>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</si>
  <si>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</si>
  <si>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</si>
  <si>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</si>
  <si>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</si>
  <si>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</si>
  <si>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</si>
  <si>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</si>
  <si>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</si>
  <si>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</si>
  <si>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</si>
  <si>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</si>
  <si>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</si>
  <si>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</si>
  <si>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</si>
  <si>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</si>
  <si>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</si>
  <si>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</si>
  <si>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</si>
  <si>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</si>
  <si>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</si>
  <si>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</si>
  <si>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</si>
  <si>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</si>
  <si>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</si>
  <si>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</si>
  <si>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</si>
  <si>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</si>
  <si>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</si>
  <si>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</si>
  <si>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</si>
  <si>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</si>
  <si>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</si>
  <si>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</si>
  <si>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</si>
  <si>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</si>
  <si>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</si>
  <si>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</si>
  <si>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</si>
  <si>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</si>
  <si>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</si>
  <si>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</si>
  <si>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</si>
  <si>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</si>
  <si>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</si>
  <si>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</si>
  <si>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</si>
  <si>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</si>
  <si>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</si>
  <si>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</si>
  <si>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</si>
  <si>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</si>
  <si>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</si>
  <si>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</si>
  <si>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</si>
  <si>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</si>
  <si>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</si>
  <si>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</si>
  <si>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</si>
  <si>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</si>
  <si>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</si>
  <si>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</si>
  <si>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</si>
  <si>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</si>
  <si>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</si>
  <si>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</si>
  <si>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</si>
  <si>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</si>
  <si>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</si>
  <si>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</si>
  <si>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</si>
  <si>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</si>
  <si>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</si>
  <si>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</si>
  <si>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</si>
  <si>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</si>
  <si>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</si>
  <si>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</si>
  <si>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</si>
  <si>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</si>
  <si>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</si>
  <si>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</si>
  <si>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</si>
  <si>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</si>
  <si>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</si>
  <si>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</si>
  <si>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</si>
  <si>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</si>
  <si>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</si>
  <si>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</si>
  <si>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</si>
  <si>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</si>
  <si>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</si>
  <si>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</si>
  <si>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</si>
  <si>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</si>
  <si>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</si>
  <si>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</si>
  <si>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</si>
  <si>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</si>
  <si>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</si>
  <si>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</si>
  <si>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</si>
  <si>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</si>
  <si>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</si>
  <si>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</si>
  <si>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</si>
  <si>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</si>
  <si>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</si>
  <si>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</si>
  <si>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</si>
  <si>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</si>
  <si>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</si>
  <si>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</si>
  <si>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</si>
  <si>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</si>
  <si>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</si>
  <si>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</si>
  <si>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</si>
  <si>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</si>
  <si>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</si>
  <si>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</si>
  <si>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</si>
  <si>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</si>
  <si>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</si>
  <si>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</si>
  <si>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</si>
  <si>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</si>
  <si>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</si>
  <si>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</si>
  <si>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</si>
  <si>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</si>
  <si>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</si>
  <si>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</si>
  <si>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</si>
  <si>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</si>
  <si>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</si>
  <si>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</si>
  <si>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</si>
  <si>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</si>
  <si>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</si>
  <si>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</si>
  <si>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</si>
  <si>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</si>
  <si>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</si>
  <si>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</si>
  <si>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</si>
  <si>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</si>
  <si>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</si>
  <si>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</si>
  <si>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</si>
  <si>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</si>
  <si>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</si>
  <si>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</si>
  <si>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</si>
  <si>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</si>
  <si>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</si>
  <si>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</si>
  <si>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</si>
  <si>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</si>
  <si>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</si>
  <si>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</si>
  <si>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</si>
  <si>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</si>
  <si>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</si>
  <si>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</si>
  <si>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</si>
  <si>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</si>
  <si>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</si>
  <si>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</si>
  <si>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</si>
  <si>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</si>
  <si>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</si>
  <si>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</si>
  <si>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</si>
  <si>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</si>
  <si>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</si>
  <si>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</si>
  <si>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</si>
  <si>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</si>
  <si>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</si>
  <si>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</si>
  <si>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</si>
  <si>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</si>
  <si>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</si>
  <si>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</si>
  <si>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</si>
  <si>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</si>
  <si>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</si>
  <si>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</si>
  <si>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</si>
  <si>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</si>
  <si>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</si>
  <si>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</si>
  <si>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</si>
  <si>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</si>
  <si>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</si>
  <si>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</si>
  <si>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</si>
  <si>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</si>
  <si>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</si>
  <si>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</si>
  <si>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</si>
  <si>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</si>
  <si>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</si>
  <si>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</si>
  <si>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</si>
  <si>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</si>
  <si>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</si>
  <si>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</si>
  <si>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</si>
  <si>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</si>
  <si>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</si>
  <si>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</si>
  <si>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</si>
  <si>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</si>
  <si>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</si>
  <si>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</si>
  <si>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</si>
  <si>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</si>
  <si>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</si>
  <si>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</si>
  <si>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</si>
  <si>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</si>
  <si>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</si>
  <si>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</si>
  <si>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</si>
  <si>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</si>
  <si>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</si>
  <si>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</si>
  <si>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</si>
  <si>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</si>
  <si>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</si>
  <si>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</si>
  <si>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</si>
  <si>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</si>
  <si>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</si>
  <si>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</si>
  <si>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</si>
  <si>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</si>
  <si>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</si>
  <si>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</si>
  <si>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</si>
  <si>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</si>
  <si>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</si>
  <si>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</si>
  <si>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</si>
  <si>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</si>
  <si>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</si>
  <si>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</si>
  <si>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</si>
  <si>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</si>
  <si>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</si>
  <si>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</si>
  <si>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</si>
  <si>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</si>
  <si>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</si>
  <si>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</si>
  <si>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</si>
  <si>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</si>
  <si>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</si>
  <si>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</si>
  <si>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</si>
  <si>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</si>
  <si>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</si>
  <si>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</si>
  <si>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</si>
  <si>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</si>
  <si>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</si>
  <si>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</si>
  <si>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</si>
  <si>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</si>
  <si>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</si>
  <si>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</si>
  <si>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</si>
  <si>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</si>
  <si>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</si>
  <si>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</si>
  <si>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</si>
  <si>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</si>
  <si>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</si>
  <si>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</si>
  <si>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</si>
  <si>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</si>
  <si>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</si>
  <si>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</si>
  <si>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</si>
  <si>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</si>
  <si>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</si>
  <si>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</si>
  <si>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</si>
  <si>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</si>
  <si>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</si>
  <si>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</si>
  <si>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</si>
  <si>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</si>
  <si>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</si>
  <si>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</si>
  <si>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</si>
  <si>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</si>
  <si>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</si>
  <si>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</si>
  <si>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</si>
  <si>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</si>
  <si>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</si>
  <si>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</si>
  <si>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</si>
  <si>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</si>
  <si>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</si>
  <si>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</si>
  <si>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</si>
  <si>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</si>
  <si>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</si>
  <si>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</si>
  <si>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</si>
  <si>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</si>
  <si>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</si>
  <si>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</si>
  <si>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</si>
  <si>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</si>
  <si>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</si>
  <si>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</si>
  <si>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</si>
  <si>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</si>
  <si>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</si>
  <si>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</si>
  <si>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</si>
  <si>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</si>
  <si>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</si>
  <si>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</si>
  <si>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</si>
  <si>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</si>
  <si>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</si>
  <si>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</si>
  <si>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</si>
  <si>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</si>
  <si>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</si>
  <si>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</si>
  <si>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</si>
  <si>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</si>
  <si>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</si>
  <si>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</si>
  <si>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</si>
  <si>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</si>
  <si>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</si>
  <si>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</si>
  <si>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</si>
  <si>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</si>
  <si>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</si>
  <si>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</si>
  <si>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</si>
  <si>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</si>
  <si>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</si>
  <si>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</si>
  <si>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</si>
  <si>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</si>
  <si>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</si>
  <si>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</si>
  <si>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</si>
  <si>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</si>
  <si>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</si>
  <si>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</si>
  <si>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</si>
  <si>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</si>
  <si>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</si>
  <si>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</si>
  <si>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</si>
  <si>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</si>
  <si>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</si>
  <si>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</si>
  <si>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</si>
  <si>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</si>
  <si>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</si>
  <si>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</si>
  <si>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</si>
  <si>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</si>
  <si>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</si>
  <si>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</si>
  <si>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</si>
  <si>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</si>
  <si>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</si>
  <si>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</si>
  <si>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</si>
  <si>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</si>
  <si>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</si>
  <si>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</si>
  <si>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</si>
  <si>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</si>
  <si>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</si>
  <si>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</si>
  <si>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</si>
  <si>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</si>
  <si>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</si>
  <si>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</si>
  <si>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</si>
  <si>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</si>
  <si>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</si>
  <si>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</si>
  <si>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</si>
  <si>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</si>
  <si>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</si>
  <si>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</si>
  <si>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</si>
  <si>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</si>
  <si>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</si>
  <si>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</si>
  <si>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</si>
  <si>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</si>
  <si>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</si>
  <si>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</si>
  <si>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</si>
  <si>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</si>
  <si>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</si>
  <si>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</si>
  <si>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</si>
  <si>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</si>
  <si>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</si>
  <si>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</si>
  <si>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</si>
  <si>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</si>
  <si>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</si>
  <si>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</si>
  <si>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</si>
  <si>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</si>
  <si>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</si>
  <si>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</si>
  <si>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</si>
  <si>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</si>
  <si>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</si>
  <si>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</si>
  <si>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</si>
  <si>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</si>
  <si>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</si>
  <si>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</si>
  <si>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</si>
  <si>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</si>
  <si>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</si>
  <si>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</si>
  <si>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</si>
  <si>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</si>
  <si>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</si>
  <si>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</si>
  <si>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</si>
  <si>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</si>
  <si>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</si>
  <si>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</si>
  <si>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</si>
  <si>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</si>
  <si>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</si>
  <si>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</si>
  <si>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</si>
  <si>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</si>
  <si>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</si>
  <si>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</si>
  <si>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</si>
  <si>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</si>
  <si>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</si>
  <si>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</si>
  <si>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</si>
  <si>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</si>
  <si>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</si>
  <si>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</si>
  <si>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</si>
  <si>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</si>
  <si>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</si>
  <si>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</si>
  <si>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</si>
  <si>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</si>
  <si>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</si>
  <si>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</si>
  <si>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</si>
  <si>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</si>
  <si>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</si>
  <si>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</si>
  <si>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</si>
  <si>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</si>
  <si>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</si>
  <si>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</si>
  <si>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</si>
  <si>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</si>
  <si>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</si>
  <si>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</si>
  <si>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</si>
  <si>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</si>
  <si>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</si>
  <si>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</si>
  <si>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</si>
  <si>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</si>
  <si>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</si>
  <si>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</si>
  <si>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</si>
  <si>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</si>
  <si>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</si>
  <si>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</si>
  <si>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</si>
  <si>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</si>
  <si>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</si>
  <si>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</si>
  <si>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</si>
  <si>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</si>
  <si>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</si>
  <si>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</si>
  <si>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</si>
  <si>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</si>
  <si>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</si>
  <si>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</si>
  <si>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</si>
  <si>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</si>
  <si>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</si>
  <si>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</si>
  <si>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</si>
  <si>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</si>
  <si>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</si>
  <si>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</si>
  <si>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</si>
  <si>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</si>
  <si>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</si>
  <si>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</si>
  <si>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</si>
  <si>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</si>
  <si>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</si>
  <si>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</si>
  <si>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</si>
  <si>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</si>
  <si>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</si>
  <si>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</si>
  <si>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</si>
  <si>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</si>
  <si>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</si>
  <si>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</si>
  <si>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</si>
  <si>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</si>
  <si>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</si>
  <si>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</si>
  <si>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</si>
  <si>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</si>
  <si>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</si>
  <si>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</si>
  <si>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</si>
  <si>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</si>
  <si>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</si>
  <si>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</si>
  <si>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</si>
  <si>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</si>
  <si>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</si>
  <si>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</si>
  <si>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</si>
  <si>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</si>
  <si>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</si>
  <si>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</si>
  <si>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</si>
  <si>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</si>
  <si>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</si>
  <si>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</si>
  <si>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</si>
  <si>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</si>
  <si>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</si>
  <si>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</si>
  <si>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</si>
  <si>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</si>
  <si>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</si>
  <si>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</si>
  <si>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</si>
  <si>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</si>
  <si>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</si>
  <si>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</si>
  <si>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</si>
  <si>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</si>
  <si>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</si>
  <si>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</si>
  <si>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</si>
  <si>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</si>
  <si>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</si>
  <si>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</si>
  <si>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</si>
  <si>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</si>
  <si>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</si>
  <si>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</si>
  <si>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</si>
  <si>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</si>
  <si>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</si>
  <si>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</si>
  <si>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</si>
  <si>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</si>
  <si>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</si>
  <si>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</si>
  <si>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</si>
  <si>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</si>
  <si>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</si>
  <si>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</si>
  <si>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</si>
  <si>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</si>
  <si>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</si>
  <si>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</si>
  <si>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</si>
  <si>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</si>
  <si>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</si>
  <si>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</si>
  <si>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</si>
  <si>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</si>
  <si>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</si>
  <si>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</si>
  <si>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</si>
  <si>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</si>
  <si>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</si>
  <si>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</si>
  <si>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</si>
  <si>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</si>
  <si>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</si>
  <si>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</si>
  <si>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</si>
  <si>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</si>
  <si>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</si>
  <si>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</si>
  <si>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</si>
  <si>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</si>
  <si>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</si>
  <si>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</si>
  <si>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</si>
  <si>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</si>
  <si>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</si>
  <si>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</si>
  <si>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</si>
  <si>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</si>
  <si>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</si>
  <si>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</si>
  <si>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</si>
  <si>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</si>
  <si>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</si>
  <si>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</si>
  <si>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</si>
  <si>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</si>
  <si>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</si>
  <si>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</si>
  <si>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</si>
  <si>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</si>
  <si>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</si>
  <si>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</si>
  <si>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</si>
  <si>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</si>
  <si>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</si>
  <si>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</si>
  <si>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</si>
  <si>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</si>
  <si>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</si>
  <si>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</si>
  <si>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</si>
  <si>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</si>
  <si>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</si>
  <si>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</si>
  <si>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</si>
  <si>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</si>
  <si>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</si>
  <si>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</si>
  <si>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</si>
  <si>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</si>
  <si>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</si>
  <si>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</si>
  <si>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</si>
  <si>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</si>
  <si>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</si>
  <si>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</si>
  <si>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</si>
  <si>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</si>
  <si>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</si>
  <si>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</si>
  <si>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</si>
  <si>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</si>
  <si>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</si>
  <si>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</si>
  <si>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</si>
  <si>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</si>
  <si>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</si>
  <si>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</si>
  <si>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</si>
  <si>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</si>
  <si>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</si>
  <si>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</si>
  <si>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</si>
  <si>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</si>
  <si>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</si>
  <si>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</si>
  <si>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</si>
  <si>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</si>
  <si>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</si>
  <si>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</si>
  <si>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</si>
  <si>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</si>
  <si>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</si>
  <si>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</si>
  <si>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</si>
  <si>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</si>
  <si>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</si>
  <si>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</si>
  <si>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</si>
  <si>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</si>
  <si>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</si>
  <si>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</si>
  <si>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</si>
  <si>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</si>
  <si>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</si>
  <si>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</si>
  <si>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</si>
  <si>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</si>
  <si>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</si>
  <si>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</si>
  <si>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</si>
  <si>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</si>
  <si>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</si>
  <si>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</si>
  <si>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</si>
  <si>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</si>
  <si>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</si>
  <si>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</si>
  <si>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</si>
  <si>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</si>
  <si>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</si>
  <si>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</si>
  <si>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</si>
  <si>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</si>
  <si>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</si>
  <si>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</si>
  <si>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</si>
  <si>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</si>
  <si>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</si>
  <si>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</si>
  <si>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</si>
  <si>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</si>
  <si>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</si>
  <si>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</si>
  <si>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</si>
  <si>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</si>
  <si>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</si>
  <si>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</si>
  <si>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</si>
  <si>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</si>
  <si>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</si>
  <si>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</si>
  <si>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</si>
  <si>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</si>
  <si>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</si>
  <si>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</si>
  <si>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</si>
  <si>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</si>
  <si>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</si>
  <si>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</si>
  <si>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</si>
  <si>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</si>
  <si>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</si>
  <si>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</si>
  <si>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</si>
  <si>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</si>
  <si>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</si>
  <si>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</si>
  <si>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</si>
  <si>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</si>
  <si>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</si>
  <si>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</si>
  <si>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</si>
  <si>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</si>
  <si>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</si>
  <si>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</si>
  <si>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</si>
  <si>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</si>
  <si>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</si>
  <si>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</si>
  <si>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</si>
  <si>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</si>
  <si>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</si>
  <si>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</si>
  <si>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</si>
  <si>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</si>
  <si>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</si>
  <si>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</si>
  <si>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</si>
  <si>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</si>
  <si>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</si>
  <si>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</si>
  <si>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</si>
  <si>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</si>
  <si>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</si>
  <si>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</si>
  <si>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</si>
  <si>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</si>
  <si>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</si>
  <si>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</si>
  <si>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</si>
  <si>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</si>
  <si>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</si>
  <si>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</si>
  <si>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</si>
  <si>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</si>
  <si>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</si>
  <si>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</si>
  <si>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</si>
  <si>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</si>
  <si>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</si>
  <si>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</si>
  <si>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</si>
  <si>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</si>
  <si>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</si>
  <si>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</si>
  <si>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</si>
  <si>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</si>
  <si>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</si>
  <si>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</si>
  <si>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</si>
  <si>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</si>
  <si>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</si>
  <si>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</si>
  <si>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</si>
  <si>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</si>
  <si>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</si>
  <si>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</si>
  <si>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</si>
  <si>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</si>
  <si>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</si>
  <si>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</si>
  <si>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</si>
  <si>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</si>
  <si>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</si>
  <si>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</si>
  <si>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</si>
  <si>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</si>
  <si>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</si>
  <si>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</si>
  <si>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</si>
  <si>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</si>
  <si>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</si>
  <si>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</si>
  <si>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</si>
  <si>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</si>
  <si>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</si>
  <si>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</si>
  <si>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</si>
  <si>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</si>
  <si>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</si>
  <si>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</si>
  <si>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</si>
  <si>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</si>
  <si>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</si>
  <si>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</si>
  <si>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</si>
  <si>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</si>
  <si>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</si>
  <si>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</si>
  <si>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</si>
  <si>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</si>
  <si>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</si>
  <si>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</si>
  <si>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</si>
  <si>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</si>
  <si>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</si>
  <si>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</si>
  <si>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</si>
  <si>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</si>
  <si>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</si>
  <si>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</si>
  <si>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</si>
  <si>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</si>
  <si>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</si>
  <si>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</si>
  <si>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</si>
  <si>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</si>
  <si>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</si>
  <si>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</si>
  <si>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</si>
  <si>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</si>
  <si>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</si>
  <si>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</si>
  <si>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</si>
  <si>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</si>
  <si>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</si>
  <si>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</si>
  <si>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</si>
  <si>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</si>
  <si>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</si>
  <si>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</si>
  <si>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</si>
  <si>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</si>
  <si>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</si>
  <si>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</si>
  <si>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</si>
  <si>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</si>
  <si>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</si>
  <si>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</si>
  <si>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</si>
  <si>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</si>
  <si>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</si>
  <si>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</si>
  <si>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</si>
  <si>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</si>
  <si>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</si>
  <si>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</si>
  <si>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</si>
  <si>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</si>
  <si>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</si>
  <si>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</si>
  <si>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</si>
  <si>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</si>
  <si>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</si>
  <si>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</si>
  <si>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</si>
  <si>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</si>
  <si>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</si>
  <si>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</si>
  <si>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</si>
  <si>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</si>
  <si>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</si>
  <si>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</si>
  <si>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</si>
  <si>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</si>
  <si>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</si>
  <si>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</si>
  <si>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</si>
  <si>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</si>
  <si>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</si>
  <si>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</si>
  <si>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</si>
  <si>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</si>
  <si>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</si>
  <si>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</si>
  <si>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</si>
  <si>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</si>
  <si>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</si>
  <si>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</si>
  <si>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</si>
  <si>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</si>
  <si>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</si>
  <si>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</si>
  <si>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</si>
  <si>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</si>
  <si>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</si>
  <si>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</si>
  <si>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</si>
  <si>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</si>
  <si>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</si>
  <si>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</si>
  <si>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</si>
  <si>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</si>
  <si>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</si>
  <si>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</si>
  <si>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</si>
  <si>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</si>
  <si>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</si>
  <si>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</si>
  <si>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</si>
  <si>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</si>
  <si>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</si>
  <si>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</si>
  <si>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</si>
  <si>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</si>
  <si>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</si>
  <si>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</si>
  <si>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</si>
  <si>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</si>
  <si>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</si>
  <si>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</si>
  <si>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</si>
  <si>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</si>
  <si>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</si>
  <si>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</si>
  <si>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</si>
  <si>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</si>
  <si>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</si>
  <si>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</si>
  <si>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</si>
  <si>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</si>
  <si>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</si>
  <si>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</si>
  <si>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</si>
  <si>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</si>
  <si>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</si>
  <si>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</si>
  <si>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</si>
  <si>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</si>
  <si>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</si>
  <si>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</si>
  <si>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</si>
  <si>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</si>
  <si>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</si>
  <si>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</si>
  <si>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</si>
  <si>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</si>
  <si>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</si>
  <si>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</si>
  <si>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</si>
  <si>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</si>
  <si>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</si>
  <si>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</si>
  <si>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</si>
  <si>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</si>
  <si>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</si>
  <si>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</si>
  <si>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</si>
  <si>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</si>
  <si>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</si>
  <si>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</si>
  <si>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</si>
  <si>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</si>
  <si>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</si>
  <si>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</si>
  <si>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</si>
  <si>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</si>
  <si>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</si>
  <si>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</si>
  <si>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</si>
  <si>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</si>
  <si>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</si>
  <si>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</si>
  <si>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</si>
  <si>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</si>
  <si>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</si>
  <si>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</si>
  <si>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</si>
  <si>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</si>
  <si>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</si>
  <si>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</si>
  <si>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</si>
  <si>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</si>
  <si>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</si>
  <si>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</si>
  <si>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</si>
  <si>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</si>
  <si>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</si>
  <si>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</si>
  <si>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</si>
  <si>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</si>
  <si>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</si>
  <si>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</si>
  <si>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</si>
  <si>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</si>
  <si>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</si>
  <si>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</si>
  <si>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</si>
  <si>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</si>
  <si>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</si>
  <si>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</si>
  <si>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</si>
  <si>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</si>
  <si>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</si>
  <si>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</si>
  <si>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</si>
  <si>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</si>
  <si>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</si>
  <si>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</si>
  <si>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</si>
  <si>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</si>
  <si>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</si>
  <si>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</si>
  <si>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</si>
  <si>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</si>
  <si>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</si>
  <si>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</si>
  <si>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</si>
  <si>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</si>
  <si>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</si>
  <si>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</si>
  <si>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</si>
  <si>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</si>
  <si>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</si>
  <si>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</si>
  <si>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</si>
  <si>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</si>
  <si>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</si>
  <si>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</si>
  <si>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</si>
  <si>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</si>
  <si>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</si>
  <si>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</si>
  <si>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</si>
  <si>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</si>
  <si>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</si>
  <si>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</si>
  <si>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</si>
  <si>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</si>
  <si>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</si>
  <si>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</si>
  <si>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</si>
  <si>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</si>
  <si>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</si>
  <si>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</si>
  <si>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</si>
  <si>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</si>
  <si>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</si>
  <si>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</si>
  <si>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</si>
  <si>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</si>
  <si>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</si>
  <si>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</si>
  <si>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</si>
  <si>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</si>
  <si>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</si>
  <si>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</si>
  <si>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</si>
  <si>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</si>
  <si>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</si>
  <si>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</si>
  <si>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</si>
  <si>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</si>
  <si>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</si>
  <si>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</si>
  <si>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</si>
  <si>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</si>
  <si>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</si>
  <si>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</si>
  <si>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</si>
  <si>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</si>
  <si>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</si>
  <si>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</si>
  <si>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</si>
  <si>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</si>
  <si>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</si>
  <si>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</si>
  <si>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</si>
  <si>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</si>
  <si>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</si>
  <si>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</si>
  <si>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</si>
  <si>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</si>
  <si>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</si>
  <si>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</si>
  <si>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</si>
  <si>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</si>
  <si>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</si>
  <si>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</si>
  <si>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</si>
  <si>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</si>
  <si>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</si>
  <si>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</si>
  <si>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</si>
  <si>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</si>
  <si>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</si>
  <si>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</si>
  <si>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</si>
  <si>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</si>
  <si>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</si>
  <si>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</si>
  <si>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</si>
  <si>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</si>
  <si>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</si>
  <si>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</si>
  <si>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</si>
  <si>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</si>
  <si>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</si>
  <si>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</si>
  <si>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</si>
  <si>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</si>
  <si>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</si>
  <si>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</si>
  <si>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</si>
  <si>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</si>
  <si>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</si>
  <si>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</si>
  <si>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</si>
  <si>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</si>
  <si>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</si>
  <si>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</si>
  <si>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</si>
  <si>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</si>
  <si>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</si>
  <si>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</si>
  <si>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</si>
  <si>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</si>
  <si>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</si>
  <si>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</si>
  <si>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</si>
  <si>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</si>
  <si>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</si>
  <si>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</si>
  <si>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</si>
  <si>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</si>
  <si>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</si>
  <si>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</si>
  <si>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</si>
  <si>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</si>
  <si>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</si>
  <si>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</si>
  <si>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</si>
  <si>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</si>
  <si>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</si>
  <si>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</si>
  <si>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</si>
  <si>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</si>
  <si>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</si>
  <si>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</si>
  <si>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</si>
  <si>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</si>
  <si>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</si>
  <si>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</si>
  <si>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</si>
  <si>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</si>
  <si>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</si>
  <si>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</si>
  <si>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</si>
  <si>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</si>
  <si>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</si>
  <si>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</si>
  <si>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</si>
  <si>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</si>
  <si>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</si>
  <si>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</si>
  <si>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</si>
  <si>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</si>
  <si>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</si>
  <si>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</si>
  <si>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</si>
  <si>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</si>
  <si>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</si>
  <si>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</si>
  <si>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</si>
  <si>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</si>
  <si>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</si>
  <si>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</si>
  <si>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</si>
  <si>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</si>
  <si>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</si>
  <si>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</si>
  <si>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</si>
  <si>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</si>
  <si>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</si>
  <si>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</si>
  <si>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</si>
  <si>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</si>
  <si>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</si>
  <si>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</si>
  <si>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</si>
  <si>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</si>
  <si>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</si>
  <si>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</si>
  <si>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</si>
  <si>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</si>
  <si>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</si>
  <si>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</si>
  <si>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</si>
  <si>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</si>
  <si>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</si>
  <si>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</si>
  <si>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</si>
  <si>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</si>
  <si>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</si>
  <si>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</si>
  <si>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</si>
  <si>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</si>
  <si>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</si>
  <si>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</si>
  <si>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</si>
  <si>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</si>
  <si>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</si>
  <si>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</si>
  <si>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</si>
  <si>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</si>
  <si>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</si>
  <si>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</si>
  <si>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</si>
  <si>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</si>
  <si>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</si>
  <si>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</si>
  <si>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</si>
  <si>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</si>
  <si>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</si>
  <si>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</si>
  <si>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</si>
  <si>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</si>
  <si>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</si>
  <si>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</si>
  <si>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</si>
  <si>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</si>
  <si>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</si>
  <si>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</si>
  <si>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</si>
  <si>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</si>
  <si>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</si>
  <si>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</si>
  <si>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</si>
  <si>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</si>
  <si>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</si>
  <si>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</si>
  <si>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</si>
  <si>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</si>
  <si>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</si>
  <si>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</si>
  <si>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</si>
  <si>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</si>
  <si>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</si>
  <si>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</si>
  <si>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</si>
  <si>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</si>
  <si>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</si>
  <si>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</si>
  <si>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</si>
  <si>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</si>
  <si>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</si>
  <si>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</si>
  <si>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</si>
  <si>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</si>
  <si>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</si>
  <si>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</si>
  <si>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</si>
  <si>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</si>
  <si>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</si>
  <si>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</si>
  <si>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</si>
  <si>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</si>
  <si>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</si>
  <si>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</si>
  <si>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</si>
  <si>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</si>
  <si>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</si>
  <si>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</si>
  <si>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</si>
  <si>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</si>
  <si>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</si>
  <si>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</si>
  <si>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</si>
  <si>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</si>
  <si>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</si>
  <si>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</si>
  <si>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</si>
  <si>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</si>
  <si>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</si>
  <si>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</si>
  <si>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</si>
  <si>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</si>
  <si>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</si>
  <si>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</si>
  <si>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</si>
  <si>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</si>
  <si>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</si>
  <si>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</si>
  <si>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</si>
  <si>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</si>
  <si>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</si>
  <si>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</si>
  <si>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</si>
  <si>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</si>
  <si>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</si>
  <si>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</si>
  <si>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</si>
  <si>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</si>
  <si>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</si>
  <si>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</si>
  <si>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</si>
  <si>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</si>
  <si>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</si>
  <si>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</si>
  <si>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</si>
  <si>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</si>
  <si>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</si>
  <si>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</si>
  <si>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</si>
  <si>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</si>
  <si>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</si>
  <si>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</si>
  <si>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</si>
  <si>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</si>
  <si>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</si>
  <si>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</si>
  <si>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</si>
  <si>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</si>
  <si>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</si>
  <si>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</si>
  <si>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</si>
  <si>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</si>
  <si>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</si>
  <si>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</si>
  <si>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</si>
  <si>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</si>
  <si>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</si>
  <si>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</si>
  <si>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</si>
  <si>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</si>
  <si>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</si>
  <si>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</si>
  <si>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</si>
  <si>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</si>
  <si>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</si>
  <si>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</si>
  <si>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</si>
  <si>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</si>
  <si>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</si>
  <si>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</si>
  <si>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</si>
  <si>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</si>
  <si>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</si>
  <si>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</si>
  <si>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</si>
  <si>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</si>
  <si>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</si>
  <si>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</si>
  <si>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</si>
  <si>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</si>
  <si>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</si>
  <si>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</si>
  <si>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</si>
  <si>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</si>
  <si>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</si>
  <si>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</si>
  <si>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</si>
  <si>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</si>
  <si>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</si>
  <si>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</si>
  <si>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</si>
  <si>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</si>
  <si>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</si>
  <si>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</si>
  <si>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</si>
  <si>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</si>
  <si>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</si>
  <si>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</si>
  <si>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</si>
  <si>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</si>
  <si>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</si>
  <si>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</si>
  <si>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</si>
  <si>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</si>
  <si>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</si>
  <si>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</si>
  <si>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</si>
  <si>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</si>
  <si>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</si>
  <si>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</si>
  <si>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</si>
  <si>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</si>
  <si>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</si>
  <si>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</si>
  <si>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</si>
  <si>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</si>
  <si>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</si>
  <si>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</si>
  <si>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</si>
  <si>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</si>
  <si>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</si>
  <si>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</si>
  <si>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</si>
  <si>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</si>
  <si>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</si>
  <si>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</si>
  <si>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</si>
  <si>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</si>
  <si>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</si>
  <si>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</si>
  <si>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</si>
  <si>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</si>
  <si>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</si>
  <si>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</si>
  <si>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</si>
  <si>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</si>
  <si>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</si>
  <si>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</si>
  <si>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</si>
  <si>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</si>
  <si>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</si>
  <si>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</si>
  <si>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</si>
  <si>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</si>
  <si>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</si>
  <si>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</si>
  <si>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</si>
  <si>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</si>
  <si>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</si>
  <si>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</si>
  <si>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</si>
  <si>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</si>
  <si>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</si>
  <si>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</si>
  <si>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</si>
  <si>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</si>
  <si>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</si>
  <si>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</si>
  <si>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</si>
  <si>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</si>
  <si>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</si>
  <si>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</si>
  <si>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</si>
  <si>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</si>
  <si>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</si>
  <si>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</si>
  <si>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</si>
  <si>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</si>
  <si>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</si>
  <si>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</si>
  <si>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</si>
  <si>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</si>
  <si>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</si>
  <si>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</si>
  <si>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</si>
  <si>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</si>
  <si>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</si>
  <si>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</si>
  <si>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</si>
  <si>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</si>
  <si>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</si>
  <si>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</si>
  <si>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</si>
  <si>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</si>
  <si>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</si>
  <si>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</si>
  <si>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</si>
  <si>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</si>
  <si>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</si>
  <si>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</si>
  <si>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</si>
  <si>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</si>
  <si>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</si>
  <si>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</si>
  <si>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</si>
  <si>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</si>
  <si>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</si>
  <si>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</si>
  <si>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</si>
  <si>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</si>
  <si>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</si>
  <si>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</si>
  <si>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</si>
  <si>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</si>
  <si>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</si>
  <si>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</si>
  <si>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</si>
  <si>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</si>
  <si>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</si>
  <si>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</si>
  <si>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</si>
  <si>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</si>
  <si>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</si>
  <si>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</si>
  <si>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</si>
  <si>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</si>
  <si>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</si>
  <si>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</si>
  <si>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</si>
  <si>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</si>
  <si>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</si>
  <si>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</si>
  <si>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</si>
  <si>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</si>
  <si>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</si>
  <si>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</si>
  <si>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</si>
  <si>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</si>
  <si>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</si>
  <si>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</si>
  <si>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</si>
  <si>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</si>
  <si>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</si>
  <si>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</si>
  <si>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</si>
  <si>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</si>
  <si>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</si>
  <si>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</si>
  <si>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</si>
  <si>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</si>
  <si>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</si>
  <si>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</si>
  <si>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</si>
  <si>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</si>
  <si>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</si>
  <si>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</si>
  <si>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</si>
  <si>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</si>
  <si>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</si>
  <si>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</si>
  <si>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</si>
  <si>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</si>
  <si>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</si>
  <si>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</si>
  <si>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</si>
  <si>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</si>
  <si>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</si>
  <si>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</si>
  <si>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</si>
  <si>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</si>
  <si>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</si>
  <si>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</si>
  <si>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</si>
  <si>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</si>
  <si>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</si>
  <si>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</si>
  <si>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</si>
  <si>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</si>
  <si>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</si>
  <si>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</si>
  <si>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</si>
  <si>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</si>
  <si>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</si>
  <si>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</si>
  <si>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</si>
  <si>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</si>
  <si>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</si>
  <si>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</si>
  <si>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</si>
  <si>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</si>
  <si>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</si>
  <si>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</si>
  <si>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</si>
  <si>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</si>
  <si>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</si>
  <si>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</si>
  <si>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</si>
  <si>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</si>
  <si>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</si>
  <si>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</si>
  <si>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</si>
  <si>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</si>
  <si>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</si>
  <si>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</si>
  <si>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</si>
  <si>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</si>
  <si>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</si>
  <si>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</si>
  <si>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</si>
  <si>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</si>
  <si>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</si>
  <si>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</si>
  <si>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</si>
  <si>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</si>
  <si>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</si>
  <si>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</si>
  <si>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</si>
  <si>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</si>
  <si>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</si>
  <si>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</si>
  <si>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</si>
  <si>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</si>
  <si>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</si>
  <si>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</si>
  <si>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</si>
  <si>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</si>
  <si>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</si>
  <si>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</si>
  <si>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</si>
  <si>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</si>
  <si>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</si>
  <si>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</si>
  <si>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</si>
  <si>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</si>
  <si>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</si>
  <si>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</si>
  <si>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</si>
  <si>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</si>
  <si>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</si>
  <si>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</si>
  <si>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</si>
  <si>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</si>
  <si>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</si>
  <si>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</si>
  <si>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</si>
  <si>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</si>
  <si>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</si>
  <si>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</si>
  <si>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</si>
  <si>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</si>
  <si>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</si>
  <si>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</si>
  <si>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</si>
  <si>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</si>
  <si>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</si>
  <si>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</si>
  <si>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</si>
  <si>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</si>
  <si>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</si>
  <si>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</si>
  <si>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</si>
  <si>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</si>
  <si>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</si>
  <si>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</si>
  <si>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</si>
  <si>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</si>
  <si>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</si>
  <si>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</si>
  <si>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</si>
  <si>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</si>
  <si>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</si>
  <si>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</si>
  <si>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</si>
  <si>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</si>
  <si>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</si>
  <si>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</si>
  <si>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</si>
  <si>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</si>
  <si>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</si>
  <si>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</si>
  <si>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</si>
  <si>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</si>
  <si>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</si>
  <si>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</si>
  <si>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</si>
  <si>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</si>
  <si>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</si>
  <si>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</si>
  <si>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</si>
  <si>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</si>
  <si>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</si>
  <si>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</si>
  <si>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</si>
  <si>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</si>
  <si>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</si>
  <si>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</si>
  <si>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</si>
  <si>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</si>
  <si>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</si>
  <si>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</si>
  <si>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</si>
  <si>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</si>
  <si>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</si>
  <si>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</si>
  <si>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</si>
  <si>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</si>
  <si>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</si>
  <si>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</si>
  <si>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</si>
  <si>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</si>
  <si>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</si>
  <si>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</si>
  <si>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</si>
  <si>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</si>
  <si>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</si>
  <si>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</si>
  <si>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</si>
  <si>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</si>
  <si>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</si>
  <si>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</si>
  <si>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</si>
  <si>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</si>
  <si>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</si>
  <si>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</si>
  <si>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</si>
  <si>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</si>
  <si>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</si>
  <si>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</si>
  <si>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</si>
  <si>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</si>
  <si>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</si>
  <si>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</si>
  <si>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</si>
  <si>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</si>
  <si>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</si>
  <si>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</si>
  <si>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</si>
  <si>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</si>
  <si>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</si>
  <si>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</si>
  <si>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</si>
  <si>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</si>
  <si>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</si>
  <si>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</si>
  <si>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</si>
  <si>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</si>
  <si>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</si>
  <si>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</si>
  <si>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</si>
  <si>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</si>
  <si>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</si>
  <si>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</si>
  <si>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</si>
  <si>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</si>
  <si>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</si>
  <si>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</si>
  <si>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</si>
  <si>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</si>
  <si>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</si>
  <si>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</si>
  <si>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</si>
  <si>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</si>
  <si>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</si>
  <si>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</si>
  <si>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</si>
  <si>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</si>
  <si>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</si>
  <si>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</si>
  <si>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</si>
  <si>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</si>
  <si>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</si>
  <si>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</si>
  <si>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</si>
  <si>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</si>
  <si>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</si>
  <si>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</si>
  <si>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</si>
  <si>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</si>
  <si>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</si>
  <si>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</si>
  <si>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</si>
  <si>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</si>
  <si>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</si>
  <si>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</si>
  <si>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</si>
  <si>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</si>
  <si>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</si>
  <si>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</si>
  <si>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</si>
  <si>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</si>
  <si>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</si>
  <si>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</si>
  <si>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</si>
  <si>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</si>
  <si>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</si>
  <si>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</si>
  <si>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</si>
  <si>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</si>
  <si>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</si>
  <si>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</si>
  <si>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</si>
  <si>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</si>
  <si>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</si>
  <si>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</si>
  <si>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</si>
  <si>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</si>
  <si>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</si>
  <si>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</si>
  <si>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</si>
  <si>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</si>
  <si>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</si>
  <si>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</si>
  <si>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</si>
  <si>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</si>
  <si>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</si>
  <si>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</si>
  <si>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</si>
  <si>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</si>
  <si>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</si>
  <si>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</si>
  <si>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</si>
  <si>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</si>
  <si>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</si>
  <si>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</si>
  <si>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</si>
  <si>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</si>
  <si>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</si>
  <si>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</si>
  <si>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</si>
  <si>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</si>
  <si>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</si>
  <si>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</si>
  <si>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</si>
  <si>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</si>
  <si>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</si>
  <si>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</si>
  <si>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</si>
  <si>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</si>
  <si>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</si>
  <si>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</si>
  <si>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</si>
  <si>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</si>
  <si>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</si>
  <si>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</si>
  <si>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</si>
  <si>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</si>
  <si>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</si>
  <si>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</si>
  <si>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</si>
  <si>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</si>
  <si>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</si>
  <si>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</si>
  <si>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</si>
  <si>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</si>
  <si>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</si>
  <si>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</si>
  <si>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</si>
  <si>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</si>
  <si>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</si>
  <si>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</si>
  <si>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</si>
  <si>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</si>
  <si>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</si>
  <si>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</si>
  <si>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</si>
  <si>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</si>
  <si>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</si>
  <si>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</si>
  <si>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</si>
  <si>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</si>
  <si>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</si>
  <si>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</si>
  <si>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</si>
  <si>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</si>
  <si>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</si>
  <si>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</si>
  <si>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</si>
  <si>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</si>
  <si>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</si>
  <si>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</si>
  <si>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</si>
  <si>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</si>
  <si>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</si>
  <si>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</si>
  <si>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</si>
  <si>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</si>
  <si>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</si>
  <si>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</si>
  <si>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</si>
  <si>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</si>
  <si>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</si>
  <si>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</si>
  <si>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</si>
  <si>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</si>
  <si>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</si>
  <si>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</si>
  <si>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</si>
  <si>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</si>
  <si>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</si>
  <si>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</si>
  <si>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</si>
  <si>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</si>
  <si>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</si>
  <si>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</si>
  <si>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</si>
  <si>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</si>
  <si>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</si>
  <si>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</si>
  <si>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</si>
  <si>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</si>
  <si>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</si>
  <si>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</si>
  <si>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</si>
  <si>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</si>
  <si>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</si>
  <si>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</si>
  <si>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</si>
  <si>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</si>
  <si>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</si>
  <si>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</si>
  <si>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</si>
  <si>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</si>
  <si>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</si>
  <si>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</si>
  <si>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</si>
  <si>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</si>
  <si>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</si>
  <si>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</si>
  <si>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</si>
  <si>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</si>
  <si>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</si>
  <si>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</si>
  <si>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</si>
  <si>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</si>
  <si>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</si>
  <si>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</si>
  <si>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</si>
  <si>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</si>
  <si>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</si>
  <si>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</si>
  <si>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</si>
  <si>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</si>
  <si>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</si>
  <si>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</si>
  <si>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</si>
  <si>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</si>
  <si>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</si>
  <si>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</si>
  <si>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</si>
  <si>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</si>
  <si>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</si>
  <si>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</si>
  <si>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</si>
  <si>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</si>
  <si>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</si>
  <si>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</si>
  <si>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</si>
  <si>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</si>
  <si>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</si>
  <si>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</si>
  <si>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</si>
  <si>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</si>
  <si>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</si>
  <si>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</si>
  <si>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</si>
  <si>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</si>
  <si>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</si>
  <si>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</si>
  <si>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</si>
  <si>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</si>
  <si>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</si>
  <si>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</si>
  <si>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</si>
  <si>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</si>
  <si>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</si>
  <si>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</si>
  <si>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</si>
  <si>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</si>
  <si>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</si>
  <si>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</si>
  <si>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</si>
  <si>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</si>
  <si>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</si>
  <si>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</si>
  <si>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</si>
  <si>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</si>
  <si>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</si>
  <si>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</si>
  <si>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</si>
  <si>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</si>
  <si>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</si>
  <si>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</si>
  <si>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</si>
  <si>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</si>
  <si>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</si>
  <si>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</si>
  <si>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</si>
  <si>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</si>
  <si>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</si>
  <si>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</si>
  <si>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</si>
  <si>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</si>
  <si>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</si>
  <si>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</si>
  <si>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</si>
  <si>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</si>
  <si>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</si>
  <si>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</si>
  <si>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</si>
  <si>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</si>
  <si>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</si>
  <si>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</si>
  <si>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</si>
  <si>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</si>
  <si>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</si>
  <si>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</si>
  <si>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</si>
  <si>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</si>
  <si>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</si>
  <si>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</si>
  <si>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</si>
  <si>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</si>
  <si>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</si>
  <si>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</si>
  <si>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</si>
  <si>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</si>
  <si>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</si>
  <si>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</si>
  <si>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</si>
  <si>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</si>
  <si>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</si>
  <si>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</si>
  <si>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</si>
  <si>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</si>
  <si>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</si>
  <si>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</si>
  <si>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</si>
  <si>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</si>
  <si>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</si>
  <si>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</si>
  <si>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</si>
  <si>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</si>
  <si>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</si>
  <si>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</si>
  <si>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</si>
  <si>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</si>
  <si>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</si>
  <si>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</si>
  <si>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</si>
  <si>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</si>
  <si>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</si>
  <si>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</si>
  <si>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</si>
  <si>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</si>
  <si>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</si>
  <si>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</si>
  <si>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</si>
  <si>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</si>
  <si>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</si>
  <si>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</si>
  <si>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</si>
  <si>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</si>
  <si>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</si>
  <si>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</si>
  <si>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</si>
  <si>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</si>
  <si>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</si>
  <si>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</si>
  <si>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</si>
  <si>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</si>
  <si>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</si>
  <si>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</si>
  <si>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</si>
  <si>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</si>
  <si>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</si>
  <si>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</si>
  <si>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</si>
  <si>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</si>
  <si>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</si>
  <si>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</si>
  <si>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</si>
  <si>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</si>
  <si>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</si>
  <si>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</si>
  <si>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</si>
  <si>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</si>
  <si>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</si>
  <si>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</si>
  <si>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</si>
  <si>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</si>
  <si>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</si>
  <si>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</si>
  <si>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</si>
  <si>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</si>
  <si>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</si>
  <si>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</si>
  <si>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</si>
  <si>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</si>
  <si>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</si>
  <si>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</si>
  <si>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</si>
  <si>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</si>
  <si>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</si>
  <si>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</si>
  <si>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</si>
  <si>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</si>
  <si>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</si>
  <si>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</si>
  <si>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</si>
  <si>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</si>
  <si>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</si>
  <si>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</si>
  <si>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</si>
  <si>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</si>
  <si>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</si>
  <si>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</si>
  <si>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</si>
  <si>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</si>
  <si>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</si>
  <si>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</si>
  <si>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</si>
  <si>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</si>
  <si>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</si>
  <si>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</si>
  <si>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</si>
  <si>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</si>
  <si>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</si>
  <si>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</si>
  <si>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</si>
  <si>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</si>
  <si>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</si>
  <si>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</si>
  <si>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</si>
  <si>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</si>
  <si>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</si>
  <si>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</si>
  <si>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</si>
  <si>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</si>
  <si>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</si>
  <si>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</si>
  <si>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</si>
  <si>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</si>
  <si>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</si>
  <si>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</si>
  <si>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</si>
  <si>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</si>
  <si>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</si>
  <si>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</si>
  <si>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</si>
  <si>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</si>
  <si>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</si>
  <si>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</si>
  <si>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</si>
  <si>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</si>
  <si>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</si>
  <si>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</si>
  <si>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</si>
  <si>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</si>
  <si>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</si>
  <si>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</si>
  <si>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</si>
  <si>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</si>
  <si>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</si>
  <si>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</si>
  <si>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</si>
  <si>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</si>
  <si>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</si>
  <si>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</si>
  <si>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</si>
  <si>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</si>
  <si>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</si>
  <si>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</si>
  <si>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</si>
  <si>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</si>
  <si>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</si>
  <si>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</si>
  <si>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</si>
  <si>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</si>
  <si>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</si>
  <si>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</si>
  <si>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</si>
  <si>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</si>
  <si>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</si>
  <si>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</si>
  <si>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</si>
  <si>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</si>
  <si>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</si>
  <si>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</si>
  <si>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</si>
  <si>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</si>
  <si>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</si>
  <si>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</si>
  <si>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</si>
  <si>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</si>
  <si>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</si>
  <si>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</si>
  <si>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</si>
  <si>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</si>
  <si>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</si>
  <si>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</si>
  <si>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</si>
  <si>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</si>
  <si>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</si>
  <si>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</si>
  <si>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</si>
  <si>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</si>
  <si>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</si>
  <si>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</si>
  <si>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</si>
  <si>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</si>
  <si>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</si>
  <si>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</si>
  <si>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</si>
  <si>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</si>
  <si>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</si>
  <si>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</si>
  <si>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</si>
  <si>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</si>
  <si>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</si>
  <si>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</si>
  <si>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</si>
  <si>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</si>
  <si>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</si>
  <si>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</si>
  <si>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</si>
  <si>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</si>
  <si>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</si>
  <si>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</si>
  <si>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</si>
  <si>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</si>
  <si>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</si>
  <si>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</si>
  <si>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</si>
  <si>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</si>
  <si>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</si>
  <si>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</si>
  <si>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</si>
  <si>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</si>
  <si>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</si>
  <si>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</si>
  <si>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</si>
  <si>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</si>
  <si>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</si>
  <si>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</si>
  <si>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</si>
  <si>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</si>
  <si>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</si>
  <si>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</si>
  <si>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</si>
  <si>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</si>
  <si>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</si>
  <si>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</si>
  <si>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</si>
  <si>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</si>
  <si>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</si>
  <si>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</si>
  <si>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</si>
  <si>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</si>
  <si>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</si>
  <si>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</si>
  <si>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</si>
  <si>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</si>
  <si>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</si>
  <si>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</si>
  <si>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</si>
  <si>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</si>
  <si>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</si>
  <si>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</si>
  <si>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</si>
  <si>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</si>
  <si>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</si>
  <si>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</si>
  <si>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</si>
  <si>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</si>
  <si>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</si>
  <si>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</si>
  <si>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</si>
  <si>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</si>
  <si>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</si>
  <si>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</si>
  <si>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</si>
  <si>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</si>
  <si>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</si>
  <si>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</si>
  <si>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</si>
  <si>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</si>
  <si>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</si>
  <si>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</si>
  <si>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</si>
  <si>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</si>
  <si>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</si>
  <si>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</si>
  <si>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</si>
  <si>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</si>
  <si>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</si>
  <si>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</si>
  <si>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</si>
  <si>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</si>
  <si>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</si>
  <si>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</si>
  <si>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</si>
  <si>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</si>
  <si>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</si>
  <si>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</si>
  <si>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</si>
  <si>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</si>
  <si>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</si>
  <si>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</si>
  <si>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</si>
  <si>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</si>
  <si>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</si>
  <si>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</si>
  <si>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</si>
  <si>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</si>
  <si>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</si>
  <si>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</si>
  <si>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</si>
  <si>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</si>
  <si>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</si>
  <si>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</si>
  <si>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</si>
  <si>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</si>
  <si>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</si>
  <si>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</si>
  <si>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</si>
  <si>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</si>
  <si>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</si>
  <si>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</si>
  <si>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</si>
  <si>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</si>
  <si>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</si>
  <si>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</si>
  <si>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</si>
  <si>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</si>
  <si>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</si>
  <si>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</si>
  <si>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</si>
  <si>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</si>
  <si>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</si>
  <si>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</si>
  <si>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</si>
  <si>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</si>
  <si>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</si>
  <si>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</si>
  <si>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</si>
  <si>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</si>
  <si>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</si>
  <si>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</si>
  <si>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</si>
  <si>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</si>
  <si>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</si>
  <si>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</si>
  <si>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</si>
  <si>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</si>
  <si>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</si>
  <si>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</si>
  <si>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</si>
  <si>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</si>
  <si>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</si>
  <si>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</si>
  <si>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</si>
  <si>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</si>
  <si>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</si>
  <si>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</si>
  <si>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</si>
  <si>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</si>
  <si>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</si>
  <si>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</si>
  <si>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</si>
  <si>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</si>
  <si>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</si>
  <si>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</si>
  <si>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</si>
  <si>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</si>
  <si>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</si>
  <si>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</si>
  <si>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</si>
  <si>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</si>
  <si>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</si>
  <si>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</si>
  <si>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</si>
  <si>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</si>
  <si>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</si>
  <si>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</si>
  <si>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</si>
  <si>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</si>
  <si>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</si>
  <si>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</si>
  <si>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</si>
  <si>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</si>
  <si>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</si>
  <si>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</si>
  <si>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</si>
  <si>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</si>
  <si>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</si>
  <si>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</si>
  <si>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</si>
  <si>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</si>
  <si>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</si>
  <si>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</si>
  <si>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</si>
  <si>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</si>
  <si>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</si>
  <si>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</si>
  <si>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</si>
  <si>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</si>
  <si>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</si>
  <si>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</si>
  <si>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</si>
  <si>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</si>
  <si>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</si>
  <si>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</si>
  <si>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</si>
  <si>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</si>
  <si>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</si>
  <si>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</si>
  <si>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</si>
  <si>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</si>
  <si>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</si>
  <si>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</si>
  <si>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</si>
  <si>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</si>
  <si>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</si>
  <si>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</si>
  <si>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</si>
  <si>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</si>
  <si>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</si>
  <si>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</si>
  <si>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</si>
  <si>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</si>
  <si>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</si>
  <si>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</si>
  <si>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</si>
  <si>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</si>
  <si>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</si>
  <si>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</si>
  <si>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</si>
  <si>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</si>
  <si>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</si>
  <si>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</si>
  <si>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</si>
  <si>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</si>
  <si>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</si>
  <si>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</si>
  <si>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</si>
  <si>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</si>
  <si>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</si>
  <si>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</si>
  <si>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</si>
  <si>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</si>
  <si>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</si>
  <si>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</si>
  <si>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</si>
  <si>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</si>
  <si>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</si>
  <si>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</si>
  <si>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</si>
  <si>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</si>
  <si>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</si>
  <si>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</si>
  <si>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</si>
  <si>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</si>
  <si>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</si>
  <si>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</si>
  <si>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</si>
  <si>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</si>
  <si>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</si>
  <si>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</si>
  <si>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</si>
  <si>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</si>
  <si>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</si>
  <si>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</si>
  <si>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</si>
  <si>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</si>
  <si>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</si>
  <si>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</si>
  <si>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</si>
  <si>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</si>
  <si>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</si>
  <si>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</si>
  <si>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</si>
  <si>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</si>
  <si>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</si>
  <si>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</si>
  <si>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</si>
  <si>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</si>
  <si>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</si>
  <si>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</si>
  <si>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</si>
  <si>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</si>
  <si>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</si>
  <si>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</si>
  <si>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</si>
  <si>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</si>
  <si>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</si>
  <si>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</si>
  <si>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</si>
  <si>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</si>
  <si>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</si>
  <si>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</si>
  <si>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</si>
  <si>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</si>
  <si>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</si>
  <si>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</si>
  <si>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</si>
  <si>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</si>
  <si>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</si>
  <si>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</si>
  <si>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</si>
  <si>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</si>
  <si>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</si>
  <si>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</si>
  <si>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</si>
  <si>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</si>
  <si>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</si>
  <si>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</si>
  <si>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</si>
  <si>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</si>
  <si>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</si>
  <si>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</si>
  <si>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</si>
  <si>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</si>
  <si>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</si>
  <si>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</si>
  <si>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</si>
  <si>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</si>
  <si>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</si>
  <si>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</si>
  <si>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</si>
  <si>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</si>
  <si>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</si>
  <si>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</si>
  <si>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</si>
  <si>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</si>
  <si>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</si>
  <si>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</si>
  <si>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</si>
  <si>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</si>
  <si>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</si>
  <si>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</si>
  <si>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</si>
  <si>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</si>
  <si>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</si>
  <si>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</si>
  <si>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</si>
  <si>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</si>
  <si>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</si>
  <si>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</si>
  <si>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</si>
  <si>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</si>
  <si>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</si>
  <si>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</si>
  <si>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</si>
  <si>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</si>
  <si>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</si>
  <si>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</si>
  <si>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</si>
  <si>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</si>
  <si>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</si>
  <si>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</si>
  <si>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</si>
  <si>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</si>
  <si>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</si>
  <si>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</si>
  <si>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</si>
  <si>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</si>
  <si>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</si>
  <si>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</si>
  <si>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</si>
  <si>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</si>
  <si>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</si>
  <si>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</si>
  <si>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</si>
  <si>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</si>
  <si>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</si>
  <si>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</si>
  <si>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</si>
  <si>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</si>
  <si>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</si>
  <si>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</si>
  <si>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</si>
  <si>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</si>
  <si>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</si>
  <si>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</si>
  <si>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</si>
  <si>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</si>
  <si>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</si>
  <si>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</si>
  <si>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</si>
  <si>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</si>
  <si>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</si>
  <si>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</si>
  <si>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</si>
  <si>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</si>
  <si>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</si>
  <si>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</si>
  <si>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</si>
  <si>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</si>
  <si>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</si>
  <si>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</si>
  <si>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</si>
  <si>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</si>
  <si>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</si>
  <si>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</si>
  <si>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</si>
  <si>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</si>
  <si>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</si>
  <si>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</si>
  <si>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</si>
  <si>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</si>
  <si>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</si>
  <si>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</si>
  <si>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</si>
  <si>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</si>
  <si>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</si>
  <si>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</si>
  <si>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</si>
  <si>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</si>
  <si>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</si>
  <si>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</si>
  <si>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</si>
  <si>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</si>
  <si>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</si>
  <si>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</si>
  <si>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</si>
  <si>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</si>
  <si>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</si>
  <si>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</si>
  <si>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</si>
  <si>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</si>
  <si>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</si>
  <si>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</si>
  <si>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</si>
  <si>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</si>
  <si>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</si>
  <si>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</si>
  <si>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</si>
  <si>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</si>
  <si>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</si>
  <si>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</si>
  <si>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</si>
  <si>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</si>
  <si>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</si>
  <si>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</si>
  <si>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</si>
  <si>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</si>
  <si>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</si>
  <si>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</si>
  <si>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</si>
  <si>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</si>
  <si>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</si>
  <si>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</si>
  <si>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</si>
  <si>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</si>
  <si>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</si>
  <si>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</si>
  <si>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</si>
  <si>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</si>
  <si>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</si>
  <si>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</si>
  <si>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</si>
  <si>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</si>
  <si>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</si>
  <si>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</si>
  <si>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</si>
  <si>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</si>
  <si>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</si>
  <si>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</si>
  <si>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</si>
  <si>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</si>
  <si>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</si>
  <si>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</si>
  <si>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</si>
  <si>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</si>
  <si>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</si>
  <si>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</si>
  <si>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</si>
  <si>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</si>
  <si>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</si>
  <si>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</si>
  <si>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</si>
  <si>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</si>
  <si>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</si>
  <si>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</si>
  <si>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</si>
  <si>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</si>
  <si>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</si>
  <si>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</si>
  <si>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</si>
  <si>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</si>
  <si>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</si>
  <si>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</si>
  <si>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</si>
  <si>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</si>
  <si>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</si>
  <si>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</si>
  <si>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</si>
  <si>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</si>
  <si>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</si>
  <si>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</si>
  <si>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</si>
  <si>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</si>
  <si>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</si>
  <si>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</si>
  <si>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</si>
  <si>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</si>
  <si>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</si>
  <si>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</si>
  <si>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</si>
  <si>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</si>
  <si>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</si>
  <si>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</si>
  <si>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</si>
  <si>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</si>
  <si>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</si>
  <si>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</si>
  <si>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</si>
  <si>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</si>
  <si>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</si>
  <si>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</si>
  <si>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</si>
  <si>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</si>
  <si>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</si>
  <si>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</si>
  <si>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</si>
  <si>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</si>
  <si>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</si>
  <si>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</si>
  <si>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</si>
  <si>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</si>
  <si>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</si>
  <si>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</si>
  <si>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</si>
  <si>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</si>
  <si>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</si>
  <si>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</si>
  <si>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</si>
  <si>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</si>
  <si>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</si>
  <si>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</si>
  <si>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</si>
  <si>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</si>
  <si>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</si>
  <si>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</si>
  <si>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</si>
  <si>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</si>
  <si>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</si>
  <si>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</si>
  <si>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</si>
  <si>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</si>
  <si>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</si>
  <si>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</si>
  <si>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</si>
  <si>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</si>
  <si>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</si>
  <si>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</si>
  <si>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</si>
  <si>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</si>
  <si>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</si>
  <si>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</si>
  <si>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</si>
  <si>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</si>
  <si>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</si>
  <si>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</si>
  <si>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</si>
  <si>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</si>
  <si>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</si>
  <si>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</si>
  <si>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</si>
  <si>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</si>
  <si>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</si>
  <si>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</si>
  <si>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</si>
  <si>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</si>
  <si>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</si>
  <si>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</si>
  <si>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</si>
  <si>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</si>
  <si>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</si>
  <si>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</si>
  <si>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</si>
  <si>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</si>
  <si>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</si>
  <si>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</si>
  <si>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</si>
  <si>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</si>
  <si>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</si>
  <si>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</si>
  <si>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</si>
  <si>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</si>
  <si>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</si>
  <si>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</si>
  <si>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</si>
  <si>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</si>
  <si>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</si>
  <si>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</si>
  <si>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</si>
  <si>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</si>
  <si>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</si>
  <si>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</si>
  <si>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</si>
  <si>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</si>
  <si>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</si>
  <si>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</si>
  <si>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</si>
  <si>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</si>
  <si>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</si>
  <si>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</si>
  <si>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</si>
  <si>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</si>
  <si>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</si>
  <si>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</si>
  <si>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</si>
  <si>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</si>
  <si>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</si>
  <si>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</si>
  <si>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</si>
  <si>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</si>
  <si>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</si>
  <si>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</si>
  <si>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</si>
  <si>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</si>
  <si>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</si>
  <si>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</si>
  <si>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</si>
  <si>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</si>
  <si>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</si>
  <si>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</si>
  <si>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</si>
  <si>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</si>
  <si>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</si>
  <si>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</si>
  <si>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</si>
  <si>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</si>
  <si>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</si>
  <si>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</si>
  <si>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</si>
  <si>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</si>
  <si>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</si>
  <si>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</si>
  <si>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</si>
  <si>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</si>
  <si>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</si>
  <si>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</si>
  <si>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</si>
  <si>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</si>
  <si>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</si>
  <si>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</si>
  <si>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</si>
  <si>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</si>
  <si>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</si>
  <si>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</si>
  <si>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</si>
  <si>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</si>
  <si>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</si>
  <si>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</si>
  <si>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</si>
  <si>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</si>
  <si>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</si>
  <si>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</si>
  <si>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</si>
  <si>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</si>
  <si>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</si>
  <si>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</si>
  <si>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</si>
  <si>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</si>
  <si>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</si>
  <si>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</si>
  <si>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</si>
  <si>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</si>
  <si>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</si>
  <si>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</si>
  <si>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</si>
  <si>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</si>
  <si>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</si>
  <si>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</si>
  <si>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</si>
  <si>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</si>
  <si>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</si>
  <si>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</si>
  <si>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</si>
  <si>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</si>
  <si>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</si>
  <si>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</si>
  <si>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</si>
  <si>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</si>
  <si>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</si>
  <si>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</si>
  <si>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</si>
  <si>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</si>
  <si>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</si>
  <si>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</si>
  <si>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</si>
  <si>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</si>
  <si>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</si>
  <si>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</si>
  <si>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</si>
  <si>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</si>
  <si>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</si>
  <si>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</si>
  <si>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</si>
  <si>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</si>
  <si>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</si>
  <si>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</si>
  <si>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</si>
  <si>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</si>
  <si>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</si>
  <si>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</si>
  <si>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</si>
  <si>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</si>
  <si>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</si>
  <si>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</si>
  <si>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</si>
  <si>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</si>
  <si>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</si>
  <si>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</si>
  <si>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</si>
  <si>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</si>
  <si>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</si>
  <si>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</si>
  <si>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</si>
  <si>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</si>
  <si>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</si>
  <si>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</si>
  <si>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</si>
  <si>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</si>
  <si>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</si>
  <si>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</si>
  <si>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</si>
  <si>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</si>
  <si>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</si>
  <si>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</si>
  <si>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</si>
  <si>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</si>
  <si>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</si>
  <si>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</si>
  <si>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</si>
  <si>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</si>
  <si>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</si>
  <si>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</si>
  <si>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</si>
  <si>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</si>
  <si>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</si>
  <si>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</si>
  <si>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</si>
  <si>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</si>
  <si>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</si>
  <si>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</si>
  <si>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</si>
  <si>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</si>
  <si>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</si>
  <si>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</si>
  <si>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</si>
  <si>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</si>
  <si>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</si>
  <si>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</si>
  <si>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</si>
  <si>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</si>
  <si>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</si>
  <si>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</si>
  <si>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</si>
  <si>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</si>
  <si>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</si>
  <si>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</si>
  <si>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</si>
  <si>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</si>
  <si>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</si>
  <si>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</si>
  <si>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</si>
  <si>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</si>
  <si>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</si>
  <si>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</si>
  <si>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</si>
  <si>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</si>
  <si>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</si>
  <si>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</si>
  <si>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</si>
  <si>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</si>
  <si>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</si>
  <si>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</si>
  <si>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</si>
  <si>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</si>
  <si>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</si>
  <si>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</si>
  <si>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</si>
  <si>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</si>
  <si>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</si>
  <si>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</si>
  <si>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</si>
  <si>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</si>
  <si>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</si>
  <si>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</si>
  <si>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</si>
  <si>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</si>
  <si>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</si>
  <si>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</si>
  <si>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</si>
  <si>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</si>
  <si>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</si>
  <si>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</si>
  <si>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</si>
  <si>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</si>
  <si>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</si>
  <si>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</si>
  <si>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</si>
  <si>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</si>
  <si>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</si>
  <si>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</si>
  <si>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</si>
  <si>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</si>
  <si>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</si>
  <si>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</si>
  <si>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</si>
  <si>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</si>
  <si>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</si>
  <si>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</si>
  <si>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</si>
  <si>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</si>
  <si>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</si>
  <si>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</si>
  <si>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</si>
  <si>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</si>
  <si>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</si>
  <si>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</si>
  <si>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</si>
  <si>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</si>
  <si>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</si>
  <si>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</si>
  <si>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</si>
  <si>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</si>
  <si>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</si>
  <si>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</si>
  <si>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</si>
  <si>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</si>
  <si>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</si>
  <si>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</si>
  <si>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</si>
  <si>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</si>
  <si>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</si>
  <si>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</si>
  <si>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</si>
  <si>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</si>
  <si>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</si>
  <si>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</si>
  <si>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</si>
  <si>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</si>
  <si>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</si>
  <si>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</si>
  <si>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</si>
  <si>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</si>
  <si>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</si>
  <si>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</si>
  <si>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</si>
  <si>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</si>
  <si>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</si>
  <si>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</si>
  <si>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</si>
  <si>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</si>
  <si>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</si>
  <si>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</si>
  <si>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</si>
  <si>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</si>
  <si>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</si>
  <si>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</si>
  <si>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</si>
  <si>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</si>
  <si>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</si>
  <si>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</si>
  <si>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</si>
  <si>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</si>
  <si>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</si>
  <si>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</si>
  <si>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</si>
  <si>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</si>
  <si>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</si>
  <si>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</si>
  <si>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</si>
  <si>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</si>
  <si>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</si>
  <si>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</si>
  <si>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</si>
  <si>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</si>
  <si>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</si>
  <si>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</si>
  <si>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</si>
  <si>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</si>
  <si>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</si>
  <si>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</si>
  <si>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</si>
  <si>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</si>
  <si>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</si>
  <si>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</si>
  <si>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</si>
  <si>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</si>
  <si>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</si>
  <si>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</si>
  <si>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</si>
  <si>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</si>
  <si>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</si>
  <si>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</si>
  <si>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</si>
  <si>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</si>
  <si>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</si>
  <si>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</si>
  <si>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</si>
  <si>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</si>
  <si>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</si>
  <si>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</si>
  <si>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</si>
  <si>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</si>
  <si>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</si>
  <si>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</si>
  <si>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</si>
  <si>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</si>
  <si>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</si>
  <si>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</si>
  <si>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</si>
  <si>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</si>
  <si>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</si>
  <si>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</si>
  <si>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</si>
  <si>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</si>
  <si>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</si>
  <si>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</si>
  <si>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</si>
  <si>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</si>
  <si>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</si>
  <si>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</si>
  <si>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</si>
  <si>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</si>
  <si>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</si>
  <si>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</si>
  <si>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</si>
  <si>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</si>
  <si>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</si>
  <si>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</si>
  <si>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</si>
  <si>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</si>
  <si>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</si>
  <si>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</si>
  <si>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</si>
  <si>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</si>
  <si>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</si>
  <si>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</si>
  <si>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</si>
  <si>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</si>
  <si>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</si>
  <si>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</si>
  <si>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</si>
  <si>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</si>
  <si>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</si>
  <si>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</si>
  <si>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</si>
  <si>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</si>
  <si>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</si>
  <si>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</si>
  <si>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</si>
  <si>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</si>
  <si>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</si>
  <si>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</si>
  <si>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</si>
  <si>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</si>
  <si>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</si>
  <si>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</si>
  <si>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</si>
  <si>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</si>
  <si>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</si>
  <si>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</si>
  <si>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</si>
  <si>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</si>
  <si>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</si>
  <si>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</si>
  <si>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</si>
  <si>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</si>
  <si>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</si>
  <si>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</si>
  <si>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</si>
  <si>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</si>
  <si>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</si>
  <si>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</si>
  <si>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</si>
  <si>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</si>
  <si>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</si>
  <si>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</si>
  <si>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</si>
  <si>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</si>
  <si>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</si>
  <si>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</si>
  <si>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</si>
  <si>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</si>
  <si>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</si>
  <si>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</si>
  <si>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</si>
  <si>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</si>
  <si>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</si>
  <si>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</si>
  <si>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</si>
  <si>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</si>
  <si>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</si>
  <si>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</si>
  <si>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</si>
  <si>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</si>
  <si>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</si>
  <si>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</si>
  <si>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</si>
  <si>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</si>
  <si>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</si>
  <si>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</si>
  <si>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</si>
  <si>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</si>
  <si>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</si>
  <si>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</si>
  <si>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</si>
  <si>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</si>
  <si>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</si>
  <si>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</si>
  <si>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</si>
  <si>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</si>
  <si>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</si>
  <si>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</si>
  <si>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</si>
  <si>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</si>
  <si>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</si>
  <si>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</si>
  <si>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</si>
  <si>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</si>
  <si>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</si>
  <si>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</si>
  <si>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</si>
  <si>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</si>
  <si>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</si>
  <si>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</si>
  <si>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</si>
  <si>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</si>
  <si>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</si>
  <si>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</si>
  <si>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</si>
  <si>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</si>
  <si>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</si>
  <si>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</si>
  <si>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</si>
  <si>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</si>
  <si>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</si>
  <si>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</si>
  <si>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</si>
  <si>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</si>
  <si>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</si>
  <si>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</si>
  <si>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</si>
  <si>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</si>
  <si>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</si>
  <si>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</si>
  <si>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</si>
  <si>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</si>
  <si>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</si>
  <si>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</si>
  <si>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</si>
  <si>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</si>
  <si>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</si>
  <si>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</si>
  <si>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</si>
  <si>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</si>
  <si>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</si>
  <si>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</si>
  <si>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</si>
  <si>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</si>
  <si>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</si>
  <si>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</si>
  <si>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</si>
  <si>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</si>
  <si>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</si>
  <si>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</si>
  <si>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</si>
  <si>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</si>
  <si>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</si>
  <si>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</si>
  <si>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</si>
  <si>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</si>
  <si>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</si>
  <si>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</si>
  <si>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</si>
  <si>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</si>
  <si>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</si>
  <si>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</si>
  <si>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</si>
  <si>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</si>
  <si>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</si>
  <si>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</si>
  <si>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</si>
  <si>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</si>
  <si>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</si>
  <si>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</si>
  <si>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</si>
  <si>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</si>
  <si>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</si>
  <si>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</si>
  <si>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</si>
  <si>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</si>
  <si>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</si>
  <si>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</si>
  <si>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</si>
  <si>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</si>
  <si>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</si>
  <si>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</si>
  <si>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</si>
  <si>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</si>
  <si>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</si>
  <si>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</si>
  <si>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</si>
  <si>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</si>
  <si>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</si>
  <si>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</si>
  <si>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</si>
  <si>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</si>
  <si>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</si>
  <si>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</si>
  <si>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</si>
  <si>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</si>
  <si>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</si>
  <si>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</si>
  <si>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</si>
  <si>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</si>
  <si>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</si>
  <si>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</si>
  <si>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</si>
  <si>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</si>
  <si>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</si>
  <si>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</si>
  <si>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</si>
  <si>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</si>
  <si>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</si>
  <si>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</si>
  <si>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</si>
  <si>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</si>
  <si>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</si>
  <si>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</si>
  <si>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</si>
  <si>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</si>
  <si>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</si>
  <si>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</si>
  <si>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</si>
  <si>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</si>
  <si>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</si>
  <si>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</si>
  <si>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</si>
  <si>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</si>
  <si>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</si>
  <si>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</si>
  <si>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</si>
  <si>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</si>
  <si>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</si>
  <si>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</si>
  <si>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</si>
  <si>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</si>
  <si>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</si>
  <si>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</si>
  <si>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</si>
  <si>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</si>
  <si>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</si>
  <si>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</si>
  <si>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</si>
  <si>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</si>
  <si>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</si>
  <si>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</si>
  <si>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</si>
  <si>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</si>
  <si>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</si>
  <si>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</si>
  <si>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</si>
  <si>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</si>
  <si>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</si>
  <si>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</si>
  <si>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</si>
  <si>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</si>
  <si>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</si>
  <si>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</si>
  <si>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</si>
  <si>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</si>
  <si>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</si>
  <si>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</si>
  <si>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</si>
  <si>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</si>
  <si>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</si>
  <si>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</si>
  <si>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</si>
  <si>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</si>
  <si>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</si>
  <si>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</si>
  <si>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</si>
  <si>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</si>
  <si>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</si>
  <si>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</si>
  <si>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</si>
  <si>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</si>
  <si>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</si>
  <si>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</si>
  <si>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</si>
  <si>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</si>
  <si>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</si>
  <si>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</si>
  <si>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</si>
  <si>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</si>
  <si>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</si>
  <si>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</si>
  <si>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</si>
  <si>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</si>
  <si>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</si>
  <si>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</si>
  <si>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</si>
  <si>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</si>
  <si>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</si>
  <si>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</si>
  <si>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</si>
  <si>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</si>
  <si>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</si>
  <si>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</si>
  <si>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</si>
  <si>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</si>
  <si>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</si>
  <si>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</si>
  <si>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</si>
  <si>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</si>
  <si>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</si>
  <si>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</si>
  <si>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</si>
  <si>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</si>
  <si>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</si>
  <si>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</si>
  <si>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</si>
  <si>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</si>
  <si>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</si>
  <si>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</si>
  <si>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</si>
  <si>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</si>
  <si>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</si>
  <si>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</si>
  <si>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</si>
  <si>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</si>
  <si>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</si>
  <si>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</si>
  <si>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</si>
  <si>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</si>
  <si>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</si>
  <si>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</si>
  <si>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</si>
  <si>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</si>
  <si>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</si>
  <si>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</si>
  <si>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</si>
  <si>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</si>
  <si>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</si>
  <si>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</si>
  <si>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</si>
  <si>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</si>
  <si>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</si>
  <si>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</si>
  <si>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</si>
  <si>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</si>
  <si>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</si>
  <si>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</si>
  <si>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</si>
  <si>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</si>
  <si>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</si>
  <si>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</si>
  <si>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</si>
  <si>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</si>
  <si>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</si>
  <si>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</si>
  <si>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</si>
  <si>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</si>
  <si>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</si>
  <si>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</si>
  <si>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</si>
  <si>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</si>
  <si>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</si>
  <si>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</si>
  <si>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</si>
  <si>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</si>
  <si>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</si>
  <si>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</si>
  <si>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</si>
  <si>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</si>
  <si>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</si>
  <si>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</si>
  <si>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</si>
  <si>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</si>
  <si>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</si>
  <si>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</si>
  <si>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</si>
  <si>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</si>
  <si>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</si>
  <si>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</si>
  <si>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</si>
  <si>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</si>
  <si>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</si>
  <si>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</si>
  <si>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</si>
  <si>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</si>
  <si>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</si>
  <si>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</si>
  <si>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</si>
  <si>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</si>
  <si>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</si>
  <si>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</si>
  <si>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</si>
  <si>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</si>
  <si>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</si>
  <si>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</si>
  <si>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</si>
  <si>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</si>
  <si>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</si>
  <si>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</si>
  <si>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</si>
  <si>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</si>
  <si>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</si>
  <si>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</si>
  <si>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</si>
  <si>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</si>
  <si>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</si>
  <si>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</si>
  <si>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</si>
  <si>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</si>
  <si>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</si>
  <si>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</si>
  <si>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</si>
  <si>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</si>
  <si>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</si>
  <si>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</si>
  <si>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</si>
  <si>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</si>
  <si>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</si>
  <si>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</si>
  <si>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</si>
  <si>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</si>
  <si>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</si>
  <si>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</si>
  <si>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</si>
  <si>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</si>
  <si>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</si>
  <si>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</si>
  <si>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</si>
  <si>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</si>
  <si>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</si>
  <si>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</si>
  <si>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</si>
  <si>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</si>
  <si>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</si>
  <si>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</si>
  <si>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</si>
  <si>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</si>
  <si>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</si>
  <si>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</si>
  <si>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</si>
  <si>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</si>
  <si>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</si>
  <si>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</si>
  <si>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</si>
  <si>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</si>
  <si>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</si>
  <si>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</si>
  <si>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</si>
  <si>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</si>
  <si>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</si>
  <si>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</si>
  <si>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</si>
  <si>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</si>
  <si>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</si>
  <si>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</si>
  <si>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</si>
  <si>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</si>
  <si>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</si>
  <si>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</si>
  <si>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</si>
  <si>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</si>
  <si>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</si>
  <si>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</si>
  <si>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</si>
  <si>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</si>
  <si>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</si>
  <si>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</si>
  <si>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</si>
  <si>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</si>
  <si>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</si>
  <si>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</si>
  <si>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</si>
  <si>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</si>
  <si>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</si>
  <si>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</si>
  <si>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</si>
  <si>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</si>
  <si>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</si>
  <si>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</si>
  <si>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</si>
  <si>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</si>
  <si>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</si>
  <si>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</si>
  <si>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</si>
  <si>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</si>
  <si>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</si>
  <si>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</si>
  <si>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</si>
  <si>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</si>
  <si>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</si>
  <si>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</si>
  <si>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</si>
  <si>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</si>
  <si>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</si>
  <si>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</si>
  <si>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</si>
  <si>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</si>
  <si>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</si>
  <si>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</si>
  <si>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</si>
  <si>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</si>
  <si>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</si>
  <si>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</si>
  <si>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</si>
  <si>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</si>
  <si>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</si>
  <si>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</si>
  <si>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</si>
  <si>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</si>
  <si>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</si>
  <si>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</si>
  <si>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</si>
  <si>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</si>
  <si>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</si>
  <si>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</si>
  <si>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</si>
  <si>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</si>
  <si>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</si>
  <si>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</si>
  <si>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</si>
  <si>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</si>
  <si>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</si>
  <si>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</si>
  <si>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</si>
  <si>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</si>
  <si>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</si>
  <si>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</si>
  <si>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</si>
  <si>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</si>
  <si>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</si>
  <si>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</si>
  <si>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</si>
  <si>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</si>
  <si>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</si>
  <si>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</si>
  <si>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</si>
  <si>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</si>
  <si>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</si>
  <si>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</si>
  <si>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</si>
  <si>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</si>
  <si>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</si>
  <si>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</si>
  <si>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</si>
  <si>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</si>
  <si>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</si>
  <si>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</si>
  <si>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</si>
  <si>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</si>
  <si>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</si>
  <si>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</si>
  <si>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</si>
  <si>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</si>
  <si>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</si>
  <si>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</si>
  <si>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</si>
  <si>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</si>
  <si>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</si>
  <si>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</si>
  <si>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</si>
  <si>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</si>
  <si>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</si>
  <si>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</si>
  <si>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</si>
  <si>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</si>
  <si>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</si>
  <si>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</si>
  <si>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</si>
  <si>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</si>
  <si>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</si>
  <si>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</si>
  <si>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</si>
  <si>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</si>
  <si>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</si>
  <si>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</si>
  <si>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</si>
  <si>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</si>
  <si>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</si>
  <si>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</si>
  <si>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</si>
  <si>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</si>
  <si>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</si>
  <si>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</si>
  <si>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</si>
  <si>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</si>
  <si>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</si>
  <si>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</si>
  <si>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</si>
  <si>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</si>
  <si>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</si>
  <si>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</si>
  <si>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</si>
  <si>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</si>
  <si>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</si>
  <si>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</si>
  <si>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</si>
  <si>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</si>
  <si>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</si>
  <si>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</si>
  <si>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</si>
  <si>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</si>
  <si>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</si>
  <si>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</si>
  <si>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</si>
  <si>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</si>
  <si>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</si>
  <si>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</si>
  <si>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</si>
  <si>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</si>
  <si>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</si>
  <si>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</si>
  <si>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</si>
  <si>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</si>
  <si>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</si>
  <si>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</si>
  <si>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</si>
  <si>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</si>
  <si>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</si>
  <si>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</si>
  <si>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</si>
  <si>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</si>
  <si>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</si>
  <si>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</si>
  <si>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</si>
  <si>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</si>
  <si>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</si>
  <si>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</si>
  <si>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</si>
  <si>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</si>
  <si>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</si>
  <si>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</si>
  <si>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</si>
  <si>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</si>
  <si>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</si>
  <si>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</si>
  <si>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</si>
  <si>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</si>
  <si>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</si>
  <si>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</si>
  <si>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</si>
  <si>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</si>
  <si>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</si>
  <si>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</si>
  <si>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</si>
  <si>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</si>
  <si>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</si>
  <si>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</si>
  <si>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</si>
  <si>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</si>
  <si>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</si>
  <si>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</si>
  <si>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</si>
  <si>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</si>
  <si>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</si>
  <si>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</si>
  <si>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</si>
  <si>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</si>
  <si>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</si>
  <si>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</si>
  <si>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</si>
  <si>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</si>
  <si>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</si>
  <si>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</si>
  <si>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</si>
  <si>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</si>
  <si>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</si>
  <si>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</si>
  <si>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</si>
  <si>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</si>
  <si>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</si>
  <si>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</si>
  <si>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</si>
  <si>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</si>
  <si>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</si>
  <si>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</si>
  <si>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</si>
  <si>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</si>
  <si>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</si>
  <si>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</si>
  <si>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</si>
  <si>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</si>
  <si>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</si>
  <si>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</si>
  <si>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</si>
  <si>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</si>
  <si>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</si>
  <si>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</si>
  <si>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</si>
  <si>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</si>
  <si>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</si>
  <si>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</si>
  <si>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</si>
  <si>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</si>
  <si>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</si>
  <si>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</si>
  <si>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</si>
  <si>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</si>
  <si>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</si>
  <si>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</si>
  <si>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</si>
  <si>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</si>
  <si>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</si>
  <si>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</si>
  <si>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</si>
  <si>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</si>
  <si>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</si>
  <si>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</si>
  <si>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</si>
  <si>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</si>
  <si>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</si>
  <si>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</si>
  <si>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</si>
  <si>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</si>
  <si>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</si>
  <si>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</si>
  <si>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</si>
  <si>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</si>
  <si>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</si>
  <si>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</si>
  <si>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</si>
  <si>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</si>
  <si>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</si>
  <si>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</si>
  <si>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</si>
  <si>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</si>
  <si>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</si>
  <si>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</si>
  <si>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</si>
  <si>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</si>
  <si>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</si>
  <si>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</si>
  <si>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</si>
  <si>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</si>
  <si>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</si>
  <si>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</si>
  <si>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</si>
  <si>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</si>
  <si>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</si>
  <si>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</si>
  <si>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</si>
  <si>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</si>
  <si>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</si>
  <si>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</si>
  <si>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</si>
  <si>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</si>
  <si>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</si>
  <si>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</si>
  <si>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</si>
  <si>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</si>
  <si>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</si>
  <si>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</si>
  <si>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</si>
  <si>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</si>
  <si>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</si>
  <si>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</si>
  <si>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</si>
  <si>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</si>
  <si>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</si>
  <si>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</si>
  <si>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</si>
  <si>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</si>
  <si>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</si>
  <si>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</si>
  <si>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</si>
  <si>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</si>
  <si>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</si>
  <si>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</si>
  <si>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</si>
  <si>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</si>
  <si>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</si>
  <si>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</si>
  <si>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</si>
  <si>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</si>
  <si>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</si>
  <si>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</si>
  <si>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</si>
  <si>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</si>
  <si>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</si>
  <si>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</si>
  <si>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</si>
  <si>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</si>
  <si>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</si>
  <si>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</si>
  <si>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</si>
  <si>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</si>
  <si>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</si>
  <si>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</si>
  <si>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</si>
  <si>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</si>
  <si>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</si>
  <si>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</si>
  <si>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</si>
  <si>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</si>
  <si>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</si>
  <si>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</si>
  <si>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</si>
  <si>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</si>
  <si>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</si>
  <si>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</si>
  <si>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</si>
  <si>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</si>
  <si>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</si>
  <si>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</si>
  <si>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</si>
  <si>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</si>
  <si>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</si>
  <si>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</si>
  <si>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</si>
  <si>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</si>
  <si>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</si>
  <si>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</si>
  <si>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</si>
  <si>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</si>
  <si>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</si>
  <si>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</si>
  <si>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</si>
  <si>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</si>
  <si>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</si>
  <si>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</si>
  <si>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</si>
  <si>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</si>
  <si>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</si>
  <si>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</si>
  <si>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</si>
  <si>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</si>
  <si>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</si>
  <si>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</si>
  <si>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</si>
  <si>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</si>
  <si>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</si>
  <si>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</si>
  <si>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</si>
  <si>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</si>
  <si>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</si>
  <si>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</si>
  <si>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</si>
  <si>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</si>
  <si>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</si>
  <si>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</si>
  <si>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</si>
  <si>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</si>
  <si>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</si>
  <si>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</si>
  <si>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</si>
  <si>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</si>
  <si>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</si>
  <si>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</si>
  <si>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</si>
  <si>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</si>
  <si>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</si>
  <si>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</si>
  <si>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</si>
  <si>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</si>
  <si>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</si>
  <si>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</si>
  <si>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</si>
  <si>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</si>
  <si>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</si>
  <si>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</si>
  <si>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</si>
  <si>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</si>
  <si>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</si>
  <si>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</si>
  <si>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</si>
  <si>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</si>
  <si>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</si>
  <si>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</si>
  <si>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</si>
  <si>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</si>
  <si>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</si>
  <si>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</si>
  <si>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</si>
  <si>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</si>
  <si>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</si>
  <si>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</si>
  <si>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</si>
  <si>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</si>
  <si>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</si>
  <si>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</si>
  <si>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</si>
  <si>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</si>
  <si>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</si>
  <si>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</si>
  <si>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</si>
  <si>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</si>
  <si>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</si>
  <si>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</si>
  <si>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</si>
  <si>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</si>
  <si>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</si>
  <si>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</si>
  <si>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</si>
  <si>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</si>
  <si>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</si>
  <si>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</si>
  <si>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</si>
  <si>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</si>
  <si>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</si>
  <si>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</si>
  <si>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</si>
  <si>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</si>
  <si>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</si>
  <si>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</si>
  <si>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</si>
  <si>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</si>
  <si>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</si>
  <si>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</si>
  <si>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</si>
  <si>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</si>
  <si>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</si>
  <si>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</si>
  <si>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</si>
  <si>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</si>
  <si>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</si>
  <si>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</si>
  <si>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</si>
  <si>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</si>
  <si>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</si>
  <si>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</si>
  <si>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</si>
  <si>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</si>
  <si>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</si>
  <si>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</si>
  <si>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</si>
  <si>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</si>
  <si>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</si>
  <si>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</si>
  <si>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</si>
  <si>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</si>
  <si>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</si>
  <si>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</si>
  <si>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</si>
  <si>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</si>
  <si>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</si>
  <si>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</si>
  <si>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</si>
  <si>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</si>
  <si>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</si>
  <si>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</si>
  <si>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</si>
  <si>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</si>
  <si>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</si>
  <si>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</si>
  <si>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</si>
  <si>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</si>
  <si>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</si>
  <si>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</si>
  <si>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</si>
  <si>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</si>
  <si>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</si>
  <si>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</si>
  <si>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</si>
  <si>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</si>
  <si>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</si>
  <si>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</si>
  <si>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</si>
  <si>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</si>
  <si>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</si>
  <si>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</si>
  <si>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</si>
  <si>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</si>
  <si>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</si>
  <si>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</si>
  <si>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</si>
  <si>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</si>
  <si>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</si>
  <si>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</si>
  <si>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</si>
  <si>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</si>
  <si>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</si>
  <si>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</si>
  <si>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</si>
  <si>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</si>
  <si>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</si>
  <si>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</si>
  <si>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</si>
  <si>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</si>
  <si>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</si>
  <si>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</si>
  <si>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</si>
  <si>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</si>
  <si>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</si>
  <si>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</si>
  <si>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</si>
  <si>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</si>
  <si>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</si>
  <si>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</si>
  <si>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</si>
  <si>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</si>
  <si>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</si>
  <si>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</si>
  <si>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</si>
  <si>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</si>
  <si>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</si>
  <si>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</si>
  <si>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</si>
  <si>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</si>
  <si>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</si>
  <si>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</si>
  <si>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</si>
  <si>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</si>
  <si>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</si>
  <si>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</si>
  <si>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</si>
  <si>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</si>
  <si>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</si>
  <si>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</si>
  <si>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</si>
  <si>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</si>
  <si>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</si>
  <si>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</si>
  <si>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</si>
  <si>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</si>
  <si>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</si>
  <si>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</si>
  <si>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</si>
  <si>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</si>
  <si>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</si>
  <si>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</si>
  <si>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</si>
  <si>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</si>
  <si>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</si>
  <si>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</si>
  <si>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</si>
  <si>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</si>
  <si>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</si>
  <si>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</si>
  <si>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</si>
  <si>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</si>
  <si>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</si>
  <si>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</si>
  <si>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</si>
  <si>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</si>
  <si>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</si>
  <si>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</si>
  <si>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</si>
  <si>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</si>
  <si>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</si>
  <si>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</si>
  <si>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</si>
  <si>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</si>
  <si>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</si>
  <si>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</si>
  <si>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</si>
  <si>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</si>
  <si>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</si>
  <si>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</si>
  <si>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</si>
  <si>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</si>
  <si>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</si>
  <si>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</si>
  <si>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</si>
  <si>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</si>
  <si>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</si>
  <si>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</si>
  <si>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</si>
  <si>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</si>
  <si>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</si>
  <si>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</si>
  <si>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</si>
  <si>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</si>
  <si>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</si>
  <si>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</si>
  <si>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</si>
  <si>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</si>
  <si>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</si>
  <si>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</si>
  <si>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</si>
  <si>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</si>
  <si>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</si>
  <si>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</si>
  <si>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</si>
  <si>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</si>
  <si>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</si>
  <si>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</si>
  <si>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</si>
  <si>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</si>
  <si>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</si>
  <si>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</si>
  <si>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</si>
  <si>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</si>
  <si>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</si>
  <si>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</si>
  <si>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</si>
  <si>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</si>
  <si>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</si>
  <si>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</si>
  <si>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</si>
  <si>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</si>
  <si>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</si>
  <si>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</si>
  <si>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</si>
  <si>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</si>
  <si>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</si>
  <si>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</si>
  <si>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</si>
  <si>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</si>
  <si>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</si>
  <si>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</si>
  <si>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</si>
  <si>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</si>
  <si>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</si>
  <si>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</si>
  <si>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</si>
  <si>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</si>
  <si>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</si>
  <si>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</si>
  <si>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</si>
  <si>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</si>
  <si>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</si>
  <si>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</si>
  <si>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</si>
  <si>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</si>
  <si>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</si>
  <si>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</si>
  <si>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</si>
  <si>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</si>
  <si>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</si>
  <si>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</si>
  <si>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</si>
  <si>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</si>
  <si>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</si>
  <si>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</si>
  <si>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</si>
  <si>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</si>
  <si>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</si>
  <si>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</si>
  <si>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</si>
  <si>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</si>
  <si>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</si>
  <si>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</si>
  <si>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</si>
  <si>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</si>
  <si>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</si>
  <si>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</si>
  <si>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</si>
  <si>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</si>
  <si>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</si>
  <si>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</si>
  <si>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</si>
  <si>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</si>
  <si>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</si>
  <si>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</si>
  <si>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</si>
  <si>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</si>
  <si>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</si>
  <si>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</si>
  <si>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</si>
  <si>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</si>
  <si>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</si>
  <si>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</si>
  <si>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</si>
  <si>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</si>
  <si>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</si>
  <si>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</si>
  <si>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</si>
  <si>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</si>
  <si>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</si>
  <si>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</si>
  <si>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</si>
  <si>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</si>
  <si>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</si>
  <si>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</si>
  <si>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</si>
  <si>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</si>
  <si>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</si>
  <si>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</si>
  <si>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</si>
  <si>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</si>
  <si>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</si>
  <si>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</si>
  <si>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</si>
  <si>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</si>
  <si>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</si>
  <si>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</si>
  <si>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</si>
  <si>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</si>
  <si>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</si>
  <si>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</si>
  <si>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</si>
  <si>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</si>
  <si>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</si>
  <si>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</si>
  <si>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</si>
  <si>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</si>
  <si>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</si>
  <si>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</si>
  <si>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</si>
  <si>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</si>
  <si>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</si>
  <si>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</si>
  <si>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</si>
  <si>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</si>
  <si>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</si>
  <si>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</si>
  <si>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</si>
  <si>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</si>
  <si>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</si>
  <si>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</si>
  <si>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</si>
  <si>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</si>
  <si>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</si>
  <si>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</si>
  <si>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</si>
  <si>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</si>
  <si>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</si>
  <si>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</si>
  <si>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</si>
  <si>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</si>
  <si>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</si>
  <si>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</si>
  <si>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</si>
  <si>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</si>
  <si>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</si>
  <si>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</si>
  <si>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</si>
  <si>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</si>
  <si>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</si>
  <si>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</si>
  <si>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</si>
  <si>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</si>
  <si>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</si>
  <si>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</si>
  <si>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</si>
  <si>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</si>
  <si>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</si>
  <si>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</si>
  <si>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</si>
  <si>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</si>
  <si>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</si>
  <si>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</si>
  <si>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</si>
  <si>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</si>
  <si>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</si>
  <si>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</si>
  <si>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</si>
  <si>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</si>
  <si>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</si>
  <si>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</si>
  <si>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</si>
  <si>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</si>
  <si>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</si>
  <si>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</si>
  <si>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</si>
  <si>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</si>
  <si>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</si>
  <si>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</si>
  <si>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</si>
  <si>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</si>
  <si>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</si>
  <si>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</si>
  <si>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</si>
  <si>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</si>
  <si>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</si>
  <si>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</si>
  <si>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</si>
  <si>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</si>
  <si>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</si>
  <si>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</si>
  <si>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</si>
  <si>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</si>
  <si>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</si>
  <si>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</si>
  <si>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</si>
  <si>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</si>
  <si>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</si>
  <si>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</si>
  <si>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</si>
  <si>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</si>
  <si>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</si>
  <si>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</si>
  <si>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</si>
  <si>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</si>
  <si>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</si>
  <si>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</si>
  <si>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</si>
  <si>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</si>
  <si>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</si>
  <si>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</si>
  <si>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</si>
  <si>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</si>
  <si>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</si>
  <si>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</si>
  <si>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</si>
  <si>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</si>
  <si>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</si>
  <si>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</si>
  <si>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</si>
  <si>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</si>
  <si>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</si>
  <si>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</si>
  <si>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</si>
  <si>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</si>
  <si>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</si>
  <si>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</si>
  <si>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</si>
  <si>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</si>
  <si>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</si>
  <si>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</si>
  <si>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</si>
  <si>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</si>
  <si>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</si>
  <si>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</si>
  <si>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</si>
  <si>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</si>
  <si>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</si>
  <si>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</si>
  <si>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</si>
  <si>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</si>
  <si>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</si>
  <si>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</si>
  <si>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</si>
  <si>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</si>
  <si>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</si>
  <si>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</si>
  <si>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</si>
  <si>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</si>
  <si>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</si>
  <si>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</si>
  <si>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</si>
  <si>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</si>
  <si>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</si>
  <si>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</si>
  <si>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</si>
  <si>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</si>
  <si>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</si>
  <si>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</si>
  <si>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</si>
  <si>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</si>
  <si>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</si>
  <si>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</si>
  <si>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</si>
  <si>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</si>
  <si>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</si>
  <si>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</si>
  <si>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</si>
  <si>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</si>
  <si>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</si>
  <si>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</si>
  <si>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</si>
  <si>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</si>
  <si>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</si>
  <si>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</si>
  <si>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</si>
  <si>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</si>
  <si>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</si>
  <si>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</si>
  <si>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</si>
  <si>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</si>
  <si>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</si>
  <si>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</si>
  <si>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</si>
  <si>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</si>
  <si>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</si>
  <si>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</si>
  <si>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</si>
  <si>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</si>
  <si>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</si>
  <si>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</si>
  <si>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</si>
  <si>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</si>
  <si>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</si>
  <si>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</si>
  <si>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</si>
  <si>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</si>
  <si>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</si>
  <si>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</si>
  <si>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</si>
  <si>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</si>
  <si>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</si>
  <si>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</si>
  <si>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</si>
  <si>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</si>
  <si>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</si>
  <si>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</si>
  <si>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</si>
  <si>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</si>
  <si>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</si>
  <si>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</si>
  <si>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</si>
  <si>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</si>
  <si>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</si>
  <si>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</si>
  <si>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</si>
  <si>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</si>
  <si>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</si>
  <si>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</si>
  <si>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</si>
  <si>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</si>
  <si>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</si>
  <si>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</si>
  <si>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</si>
  <si>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</si>
  <si>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</si>
  <si>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</si>
  <si>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</si>
  <si>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</si>
  <si>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</si>
  <si>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</si>
  <si>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</si>
  <si>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</si>
  <si>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</si>
  <si>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</si>
  <si>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</si>
  <si>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</si>
  <si>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</si>
  <si>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</si>
  <si>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</si>
  <si>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</si>
  <si>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</si>
  <si>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</si>
  <si>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</si>
  <si>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</si>
  <si>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</si>
  <si>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</si>
  <si>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</si>
  <si>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</si>
  <si>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</si>
  <si>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</si>
  <si>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</si>
  <si>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</si>
  <si>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</si>
  <si>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</si>
  <si>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</si>
  <si>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</si>
  <si>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</si>
  <si>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</si>
  <si>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</si>
  <si>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</si>
  <si>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</si>
  <si>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</si>
  <si>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</si>
  <si>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</si>
  <si>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</si>
  <si>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</si>
  <si>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</si>
  <si>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</si>
  <si>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</si>
  <si>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</si>
  <si>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</si>
  <si>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</si>
  <si>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</si>
  <si>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</si>
  <si>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</si>
  <si>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</si>
  <si>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</si>
  <si>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</si>
  <si>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</si>
  <si>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</si>
  <si>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</si>
  <si>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</si>
  <si>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</si>
  <si>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</si>
  <si>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</si>
  <si>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</si>
  <si>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</si>
  <si>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</si>
  <si>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</si>
  <si>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</si>
  <si>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</si>
  <si>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</si>
  <si>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</si>
  <si>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</si>
  <si>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</si>
  <si>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</si>
  <si>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</si>
  <si>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</si>
  <si>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</si>
  <si>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</si>
  <si>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</si>
  <si>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</si>
  <si>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</si>
  <si>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</si>
  <si>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</si>
  <si>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</si>
  <si>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</si>
  <si>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</si>
  <si>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</si>
  <si>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</si>
  <si>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</si>
  <si>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</si>
  <si>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</si>
  <si>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</si>
  <si>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</si>
  <si>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</si>
  <si>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</si>
  <si>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</si>
  <si>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</si>
  <si>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</si>
  <si>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</si>
  <si>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</si>
  <si>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</si>
  <si>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</si>
  <si>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</si>
  <si>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</si>
  <si>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</si>
  <si>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</si>
  <si>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</si>
  <si>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</si>
  <si>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</si>
  <si>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</si>
  <si>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</si>
  <si>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</si>
  <si>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</si>
  <si>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</si>
  <si>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</si>
  <si>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</si>
  <si>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</si>
  <si>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</si>
  <si>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</si>
  <si>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</si>
  <si>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</si>
  <si>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</si>
  <si>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</si>
  <si>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</si>
  <si>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</si>
  <si>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</si>
  <si>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</si>
  <si>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</si>
  <si>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</si>
  <si>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</si>
  <si>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</si>
  <si>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</si>
  <si>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</si>
  <si>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</si>
  <si>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</si>
  <si>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</si>
  <si>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</si>
  <si>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</si>
  <si>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</si>
  <si>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</si>
  <si>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</si>
  <si>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</si>
  <si>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</si>
  <si>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</si>
  <si>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</si>
  <si>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</si>
  <si>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</si>
  <si>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</si>
  <si>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</si>
  <si>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</si>
  <si>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</si>
  <si>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</si>
  <si>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</si>
  <si>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</si>
  <si>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</si>
  <si>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</si>
  <si>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</si>
  <si>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</si>
  <si>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</si>
  <si>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</si>
  <si>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</si>
  <si>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</si>
  <si>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</si>
  <si>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</si>
  <si>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</si>
  <si>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</si>
  <si>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</si>
  <si>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</si>
  <si>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</si>
  <si>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</si>
  <si>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</si>
  <si>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</si>
  <si>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</si>
  <si>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</si>
  <si>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</si>
  <si>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</si>
  <si>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</si>
  <si>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</si>
  <si>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</si>
  <si>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</si>
  <si>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</si>
  <si>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</si>
  <si>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</si>
  <si>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</si>
  <si>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</si>
  <si>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</si>
  <si>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</si>
  <si>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</si>
  <si>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</si>
  <si>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</si>
  <si>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</si>
  <si>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</si>
  <si>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</si>
  <si>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</si>
  <si>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</si>
  <si>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</si>
  <si>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</si>
  <si>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</si>
  <si>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</si>
  <si>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</si>
  <si>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</si>
  <si>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</si>
  <si>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</si>
  <si>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</si>
  <si>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</si>
  <si>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</si>
  <si>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</si>
  <si>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</si>
  <si>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</si>
  <si>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</si>
  <si>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</si>
  <si>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</si>
  <si>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</si>
  <si>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</si>
  <si>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</si>
  <si>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</si>
  <si>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</si>
  <si>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</si>
  <si>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</si>
  <si>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</si>
  <si>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</si>
  <si>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</si>
  <si>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</si>
  <si>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</si>
  <si>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</si>
  <si>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</si>
  <si>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</si>
  <si>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</si>
  <si>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</si>
  <si>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</si>
  <si>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</si>
  <si>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</si>
  <si>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</si>
  <si>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</si>
  <si>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</si>
  <si>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</si>
  <si>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</si>
  <si>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</si>
  <si>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</si>
  <si>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</si>
  <si>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</si>
  <si>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</si>
  <si>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</si>
  <si>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</si>
  <si>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</si>
  <si>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</si>
  <si>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</si>
  <si>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</si>
  <si>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</si>
  <si>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</si>
  <si>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</si>
  <si>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</si>
  <si>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</si>
  <si>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</si>
  <si>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</si>
  <si>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</si>
  <si>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</si>
  <si>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</si>
  <si>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</si>
  <si>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</si>
  <si>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</si>
  <si>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</si>
  <si>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</si>
  <si>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</si>
  <si>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</si>
  <si>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</si>
  <si>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</si>
  <si>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</si>
  <si>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</si>
  <si>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</si>
  <si>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</si>
  <si>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</si>
  <si>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</si>
  <si>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</si>
  <si>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</si>
  <si>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</si>
  <si>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</si>
  <si>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</si>
  <si>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</si>
  <si>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</si>
  <si>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</si>
  <si>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</si>
  <si>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</si>
  <si>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</si>
  <si>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</si>
  <si>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</si>
  <si>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</si>
  <si>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</si>
  <si>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</si>
  <si>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</si>
  <si>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</si>
  <si>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</si>
  <si>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</si>
  <si>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</si>
  <si>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</si>
  <si>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</si>
  <si>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</si>
  <si>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</si>
  <si>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</si>
  <si>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</si>
  <si>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</si>
  <si>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</si>
  <si>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</si>
  <si>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</si>
  <si>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</si>
  <si>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</si>
  <si>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</si>
  <si>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</si>
  <si>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</si>
  <si>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</si>
  <si>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</si>
  <si>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</si>
  <si>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</si>
  <si>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</si>
  <si>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</si>
  <si>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</si>
  <si>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</si>
  <si>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</si>
  <si>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</si>
  <si>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</si>
  <si>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</si>
  <si>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</si>
  <si>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</si>
  <si>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</si>
  <si>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</si>
  <si>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</si>
  <si>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</si>
  <si>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</si>
  <si>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</si>
  <si>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</si>
  <si>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</si>
  <si>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</si>
  <si>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</si>
  <si>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</si>
  <si>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</si>
  <si>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</si>
  <si>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</si>
  <si>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</si>
  <si>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</si>
  <si>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</si>
  <si>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</si>
  <si>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</si>
  <si>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</si>
  <si>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</si>
  <si>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</si>
  <si>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</si>
  <si>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</si>
  <si>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</si>
  <si>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</si>
  <si>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</si>
  <si>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</si>
  <si>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</si>
  <si>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</si>
  <si>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</si>
  <si>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</si>
  <si>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</si>
  <si>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</si>
  <si>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</si>
  <si>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</si>
  <si>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</si>
  <si>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</si>
  <si>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</si>
  <si>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</si>
  <si>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</si>
  <si>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</si>
  <si>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</si>
  <si>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</si>
  <si>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</si>
  <si>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</si>
  <si>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</si>
  <si>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</si>
  <si>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</si>
  <si>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</si>
  <si>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</si>
  <si>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</si>
  <si>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</si>
  <si>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</si>
  <si>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</si>
  <si>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</si>
  <si>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</si>
  <si>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</si>
  <si>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</si>
  <si>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</si>
  <si>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</si>
  <si>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</si>
  <si>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</si>
  <si>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</si>
  <si>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</si>
  <si>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</si>
  <si>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</si>
  <si>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</si>
  <si>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</si>
  <si>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</si>
  <si>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</si>
  <si>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</si>
  <si>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</si>
  <si>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</si>
  <si>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</si>
  <si>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</si>
  <si>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</si>
  <si>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</si>
  <si>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</si>
  <si>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</si>
  <si>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</si>
  <si>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</si>
  <si>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</si>
  <si>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</si>
  <si>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</si>
  <si>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</si>
  <si>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</si>
  <si>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</si>
  <si>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</si>
  <si>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</si>
  <si>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</si>
  <si>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</si>
  <si>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</si>
  <si>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</si>
  <si>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</si>
  <si>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</si>
  <si>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</si>
  <si>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</si>
  <si>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</si>
  <si>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</si>
  <si>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</si>
  <si>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</si>
  <si>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</si>
  <si>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</si>
  <si>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</si>
  <si>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</si>
  <si>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</si>
  <si>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</si>
  <si>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</si>
  <si>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</si>
  <si>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</si>
  <si>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</si>
  <si>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</si>
  <si>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</si>
  <si>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</si>
  <si>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</si>
  <si>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</si>
  <si>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</si>
  <si>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</si>
  <si>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</si>
  <si>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</si>
  <si>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</si>
  <si>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</si>
  <si>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</si>
  <si>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</si>
  <si>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</si>
  <si>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</si>
  <si>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</si>
  <si>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</si>
  <si>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</si>
  <si>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</si>
  <si>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</si>
  <si>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</si>
  <si>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</si>
  <si>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</si>
  <si>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</si>
  <si>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</si>
  <si>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</si>
  <si>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</si>
  <si>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</si>
  <si>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</si>
  <si>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</si>
  <si>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</si>
  <si>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</si>
  <si>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</si>
  <si>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</si>
  <si>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</si>
  <si>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</si>
  <si>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</si>
  <si>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</si>
  <si>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</si>
  <si>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</si>
  <si>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</si>
  <si>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</si>
  <si>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</si>
  <si>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</si>
  <si>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</si>
  <si>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</si>
  <si>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</si>
  <si>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</si>
  <si>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</si>
  <si>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</si>
  <si>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</si>
  <si>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</si>
  <si>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</si>
  <si>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</si>
  <si>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</si>
  <si>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</si>
  <si>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</si>
  <si>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</si>
  <si>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</si>
  <si>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</si>
  <si>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</si>
  <si>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</si>
  <si>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</si>
  <si>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</si>
  <si>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</si>
  <si>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</si>
  <si>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</si>
  <si>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</si>
  <si>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</si>
  <si>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</si>
  <si>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</si>
  <si>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</si>
  <si>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</si>
  <si>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</si>
  <si>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</si>
  <si>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</si>
  <si>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</si>
  <si>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</si>
  <si>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</si>
  <si>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</si>
  <si>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</si>
  <si>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</si>
  <si>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</si>
  <si>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</si>
  <si>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</si>
  <si>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</si>
  <si>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</si>
  <si>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</si>
  <si>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</si>
  <si>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</si>
  <si>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</si>
  <si>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</si>
  <si>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</si>
  <si>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</si>
  <si>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</si>
  <si>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</si>
  <si>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</si>
  <si>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</si>
  <si>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</si>
  <si>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</si>
  <si>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</si>
  <si>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</si>
  <si>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</si>
  <si>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</si>
  <si>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</si>
  <si>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</si>
  <si>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</si>
  <si>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</si>
  <si>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</si>
  <si>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</si>
  <si>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</si>
  <si>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</si>
  <si>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</si>
  <si>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</si>
  <si>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</si>
  <si>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</si>
  <si>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</si>
  <si>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</si>
  <si>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</si>
  <si>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</si>
  <si>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</si>
  <si>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</si>
  <si>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</si>
  <si>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</si>
  <si>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</si>
  <si>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</si>
  <si>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</si>
  <si>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</si>
  <si>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</si>
  <si>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</si>
  <si>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</si>
  <si>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</si>
  <si>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</si>
  <si>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</si>
  <si>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</si>
  <si>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</si>
  <si>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</si>
  <si>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</si>
  <si>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</si>
  <si>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</si>
  <si>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</si>
  <si>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</si>
  <si>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</si>
  <si>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</si>
  <si>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</si>
  <si>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</si>
  <si>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</si>
  <si>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</si>
  <si>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</si>
  <si>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</si>
  <si>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</si>
  <si>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</si>
  <si>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</si>
  <si>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</si>
  <si>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</si>
  <si>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</si>
  <si>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</si>
  <si>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</si>
  <si>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</si>
  <si>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</si>
  <si>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</si>
  <si>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</si>
  <si>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</si>
  <si>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</si>
  <si>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</si>
  <si>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</si>
  <si>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</si>
  <si>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</si>
  <si>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</si>
  <si>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</si>
  <si>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</si>
  <si>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</si>
  <si>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</si>
  <si>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</si>
  <si>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</si>
  <si>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</si>
  <si>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</si>
  <si>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</si>
  <si>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</si>
  <si>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</si>
  <si>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</si>
  <si>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</si>
  <si>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</si>
  <si>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</si>
  <si>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</si>
  <si>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</si>
  <si>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</si>
  <si>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</si>
  <si>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</si>
  <si>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</si>
  <si>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</si>
  <si>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</si>
  <si>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</si>
  <si>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</si>
  <si>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</si>
  <si>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</si>
  <si>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</si>
  <si>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</si>
  <si>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</si>
  <si>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</si>
  <si>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</si>
  <si>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</si>
  <si>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</si>
  <si>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</si>
  <si>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</si>
  <si>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</si>
  <si>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</si>
  <si>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</si>
  <si>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</si>
  <si>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</si>
  <si>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</si>
  <si>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</si>
  <si>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</si>
  <si>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</si>
  <si>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</si>
  <si>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</si>
  <si>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</si>
  <si>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</si>
  <si>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</si>
  <si>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</si>
  <si>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</si>
  <si>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</si>
  <si>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</si>
  <si>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</si>
  <si>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</si>
  <si>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</si>
  <si>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</si>
  <si>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</si>
  <si>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</si>
  <si>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</si>
  <si>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</si>
  <si>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</si>
  <si>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</si>
  <si>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</si>
  <si>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</si>
  <si>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</si>
  <si>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</si>
  <si>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</si>
  <si>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</si>
  <si>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</si>
  <si>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</si>
  <si>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</si>
  <si>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</si>
  <si>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</si>
  <si>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</si>
  <si>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</si>
  <si>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</si>
  <si>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</si>
  <si>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</si>
  <si>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</si>
  <si>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</si>
  <si>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</si>
  <si>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</si>
  <si>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</si>
  <si>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</si>
  <si>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</si>
  <si>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</si>
  <si>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</si>
  <si>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</si>
  <si>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</si>
  <si>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</si>
  <si>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</si>
  <si>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</si>
  <si>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</si>
  <si>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</si>
  <si>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</si>
  <si>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</si>
  <si>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</si>
  <si>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</si>
  <si>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</si>
  <si>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</si>
  <si>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</si>
  <si>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</si>
  <si>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</si>
  <si>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</si>
  <si>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</si>
  <si>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</si>
  <si>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</si>
  <si>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</si>
  <si>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</si>
  <si>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</si>
  <si>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</si>
  <si>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</si>
  <si>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</si>
  <si>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</si>
  <si>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</si>
  <si>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</si>
  <si>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</si>
  <si>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</si>
  <si>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</si>
  <si>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</si>
  <si>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</si>
  <si>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</si>
  <si>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</si>
  <si>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</si>
  <si>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</si>
  <si>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</si>
  <si>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</si>
  <si>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</si>
  <si>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</si>
  <si>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</si>
  <si>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</si>
  <si>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</si>
  <si>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</si>
  <si>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</si>
  <si>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</si>
  <si>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</si>
  <si>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</si>
  <si>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</si>
  <si>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</si>
  <si>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</si>
  <si>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</si>
  <si>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</si>
  <si>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</si>
  <si>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</si>
  <si>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</si>
  <si>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</si>
  <si>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</si>
  <si>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</si>
  <si>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</si>
  <si>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</si>
  <si>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</si>
  <si>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</si>
  <si>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</si>
  <si>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</si>
  <si>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</si>
  <si>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</si>
  <si>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</si>
  <si>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</si>
  <si>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</si>
  <si>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</si>
  <si>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</si>
  <si>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</si>
  <si>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</si>
  <si>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</si>
  <si>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</si>
  <si>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</si>
  <si>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</si>
  <si>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</si>
  <si>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</si>
  <si>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</si>
  <si>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</si>
  <si>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</si>
  <si>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</si>
  <si>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</si>
  <si>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</si>
  <si>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</si>
  <si>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</si>
  <si>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</si>
  <si>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</si>
  <si>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</si>
  <si>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</si>
  <si>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</si>
  <si>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</si>
  <si>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</si>
  <si>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</si>
  <si>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</si>
  <si>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</si>
  <si>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</si>
  <si>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</si>
  <si>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</si>
  <si>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</si>
  <si>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</si>
  <si>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</si>
  <si>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</si>
  <si>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</si>
  <si>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</si>
  <si>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</si>
  <si>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</si>
  <si>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</si>
  <si>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</si>
  <si>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</si>
  <si>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</si>
  <si>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</si>
  <si>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</si>
  <si>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</si>
  <si>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</si>
  <si>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</si>
  <si>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</si>
  <si>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</si>
  <si>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</si>
  <si>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</si>
  <si>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</si>
  <si>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</si>
  <si>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</si>
  <si>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</si>
  <si>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</si>
  <si>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</si>
  <si>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</si>
  <si>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</si>
  <si>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</si>
  <si>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</si>
  <si>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</si>
  <si>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</si>
  <si>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</si>
  <si>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</si>
  <si>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</si>
  <si>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</si>
  <si>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</si>
  <si>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</si>
  <si>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</si>
  <si>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</si>
  <si>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</si>
  <si>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</si>
  <si>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</si>
  <si>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</si>
  <si>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</si>
  <si>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</si>
  <si>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</si>
  <si>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</si>
  <si>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</si>
  <si>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</si>
  <si>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</si>
  <si>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</si>
  <si>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</si>
  <si>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</si>
  <si>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</si>
  <si>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</si>
  <si>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</si>
  <si>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</si>
  <si>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</si>
  <si>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</si>
  <si>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</si>
  <si>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</si>
  <si>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</si>
  <si>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</si>
  <si>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</si>
  <si>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</si>
  <si>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</si>
  <si>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</si>
  <si>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</si>
  <si>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</si>
  <si>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</si>
  <si>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</si>
  <si>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</si>
  <si>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</si>
  <si>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</si>
  <si>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</si>
  <si>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</si>
  <si>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</si>
  <si>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</si>
  <si>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</si>
  <si>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</si>
  <si>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</si>
  <si>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</si>
  <si>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</si>
  <si>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</si>
  <si>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</si>
  <si>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</si>
  <si>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</si>
  <si>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</si>
  <si>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</si>
  <si>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</si>
  <si>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</si>
  <si>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</si>
  <si>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</si>
  <si>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</si>
  <si>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</si>
  <si>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</si>
  <si>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</si>
  <si>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</si>
  <si>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</si>
  <si>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</si>
  <si>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</si>
  <si>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</si>
  <si>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</si>
  <si>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</si>
  <si>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</si>
  <si>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</si>
  <si>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</si>
  <si>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</si>
  <si>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</si>
  <si>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</si>
  <si>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</si>
  <si>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</si>
  <si>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</si>
  <si>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</si>
  <si>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</si>
  <si>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</si>
  <si>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</si>
  <si>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</si>
  <si>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</si>
  <si>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</si>
  <si>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</si>
  <si>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</si>
  <si>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</si>
  <si>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</si>
  <si>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</si>
  <si>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</si>
  <si>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</si>
  <si>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</si>
  <si>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</si>
  <si>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</si>
  <si>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</si>
  <si>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</si>
  <si>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</si>
  <si>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</si>
  <si>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</si>
  <si>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</si>
  <si>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</si>
  <si>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</si>
  <si>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</si>
  <si>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</si>
  <si>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</si>
  <si>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</si>
  <si>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</si>
  <si>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</si>
  <si>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</si>
  <si>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</si>
  <si>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</si>
  <si>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</si>
  <si>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</si>
  <si>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</si>
  <si>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</si>
  <si>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</si>
  <si>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</si>
  <si>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</si>
  <si>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</si>
  <si>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</si>
  <si>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</si>
  <si>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</si>
  <si>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</si>
  <si>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</si>
  <si>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</si>
  <si>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</si>
  <si>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</si>
  <si>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</si>
  <si>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</si>
  <si>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</si>
  <si>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</si>
  <si>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</si>
  <si>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</si>
  <si>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</si>
  <si>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</si>
  <si>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</si>
  <si>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</si>
  <si>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</si>
  <si>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</si>
  <si>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</si>
  <si>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</si>
  <si>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</si>
  <si>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</si>
  <si>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</si>
  <si>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</si>
  <si>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</si>
  <si>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</si>
  <si>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</si>
  <si>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</si>
  <si>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</si>
  <si>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</si>
  <si>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</si>
  <si>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</si>
  <si>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</si>
  <si>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</si>
  <si>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</si>
  <si>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</si>
  <si>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</si>
  <si>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</si>
  <si>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</si>
  <si>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</si>
  <si>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</si>
  <si>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</si>
  <si>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</si>
  <si>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</si>
  <si>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</si>
  <si>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</si>
  <si>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</si>
  <si>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</si>
  <si>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</si>
  <si>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</si>
  <si>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</si>
  <si>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</si>
  <si>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</si>
  <si>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</si>
  <si>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</si>
  <si>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</si>
  <si>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</si>
  <si>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</si>
  <si>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</si>
  <si>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</si>
  <si>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</si>
  <si>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</si>
  <si>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</si>
  <si>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</si>
  <si>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</si>
  <si>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</si>
  <si>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</si>
  <si>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</si>
  <si>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</si>
  <si>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</si>
  <si>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</si>
  <si>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</si>
  <si>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</si>
  <si>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</si>
  <si>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</si>
  <si>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</si>
  <si>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</si>
  <si>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</si>
  <si>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</si>
  <si>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</si>
  <si>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</si>
  <si>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</si>
  <si>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</si>
  <si>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</si>
  <si>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</si>
  <si>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</si>
  <si>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</si>
  <si>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</si>
  <si>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</si>
  <si>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</si>
  <si>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</si>
  <si>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</si>
  <si>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</si>
  <si>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</si>
  <si>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</si>
  <si>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</si>
  <si>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</si>
  <si>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</si>
  <si>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</si>
  <si>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</si>
  <si>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</si>
  <si>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</si>
  <si>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</si>
  <si>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</si>
  <si>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</si>
  <si>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</si>
  <si>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</si>
  <si>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</si>
  <si>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</si>
  <si>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</si>
  <si>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</si>
  <si>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</si>
  <si>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</si>
  <si>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</si>
  <si>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</si>
  <si>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</si>
  <si>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</si>
  <si>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</si>
  <si>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</si>
  <si>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</si>
  <si>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</si>
  <si>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</si>
  <si>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</si>
  <si>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</si>
  <si>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</si>
  <si>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</si>
  <si>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</si>
  <si>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</si>
  <si>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</si>
  <si>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</si>
  <si>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</si>
  <si>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</si>
  <si>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</si>
  <si>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</si>
  <si>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</si>
  <si>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</si>
  <si>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</si>
  <si>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</si>
  <si>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</si>
  <si>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</si>
  <si>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</si>
  <si>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</si>
  <si>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</si>
  <si>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</si>
  <si>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</si>
  <si>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</si>
  <si>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</si>
  <si>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</si>
  <si>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</si>
  <si>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</si>
  <si>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</si>
  <si>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</si>
  <si>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</si>
  <si>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</si>
  <si>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</si>
  <si>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</si>
  <si>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</si>
  <si>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</si>
  <si>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</si>
  <si>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</si>
  <si>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</si>
  <si>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</si>
  <si>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</si>
  <si>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</si>
  <si>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</si>
  <si>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</si>
  <si>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</si>
  <si>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</si>
  <si>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</si>
  <si>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</si>
  <si>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</si>
  <si>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</si>
  <si>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</si>
  <si>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</si>
  <si>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</si>
  <si>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</si>
  <si>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</si>
  <si>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</si>
  <si>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</si>
  <si>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</si>
  <si>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</si>
  <si>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</si>
  <si>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</si>
  <si>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</si>
  <si>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</si>
  <si>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</si>
  <si>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</si>
  <si>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</si>
  <si>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</si>
  <si>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</si>
  <si>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</si>
  <si>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</si>
  <si>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</si>
  <si>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</si>
  <si>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</si>
  <si>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</si>
  <si>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</si>
  <si>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</si>
  <si>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</si>
  <si>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</si>
  <si>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</si>
  <si>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</si>
  <si>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</si>
  <si>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</si>
  <si>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</si>
  <si>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</si>
  <si>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</si>
  <si>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</si>
  <si>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</si>
  <si>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</si>
  <si>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</si>
  <si>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</si>
  <si>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</si>
  <si>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</si>
  <si>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</si>
  <si>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</si>
  <si>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</si>
  <si>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</si>
  <si>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</si>
  <si>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</si>
  <si>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</si>
  <si>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</si>
  <si>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</si>
  <si>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</si>
  <si>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</si>
  <si>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</si>
  <si>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</si>
  <si>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</si>
  <si>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</si>
  <si>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</si>
  <si>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</si>
  <si>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</si>
  <si>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</si>
  <si>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</si>
  <si>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</si>
  <si>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</si>
  <si>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</si>
  <si>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</si>
  <si>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</si>
  <si>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</si>
  <si>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</si>
  <si>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</si>
  <si>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</si>
  <si>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</si>
  <si>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</si>
  <si>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</si>
  <si>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</si>
  <si>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</si>
  <si>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</si>
  <si>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</si>
  <si>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</si>
  <si>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</si>
  <si>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</si>
  <si>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</si>
  <si>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</si>
  <si>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</si>
  <si>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</si>
  <si>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</si>
  <si>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</si>
  <si>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</si>
  <si>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</si>
  <si>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</si>
  <si>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</si>
  <si>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</si>
  <si>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</si>
  <si>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</si>
  <si>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</si>
  <si>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</si>
  <si>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</si>
  <si>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</si>
  <si>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</si>
  <si>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</si>
  <si>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</si>
  <si>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</si>
  <si>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</si>
  <si>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</si>
  <si>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</si>
  <si>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</si>
  <si>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</si>
  <si>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</si>
  <si>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</si>
  <si>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</si>
  <si>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</si>
  <si>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</si>
  <si>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</si>
  <si>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</si>
  <si>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</si>
  <si>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</si>
  <si>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</si>
  <si>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</si>
  <si>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</si>
  <si>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</si>
  <si>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</si>
  <si>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</si>
  <si>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</si>
  <si>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</si>
  <si>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</si>
  <si>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</si>
  <si>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</si>
  <si>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</si>
  <si>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</si>
  <si>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</si>
  <si>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</si>
  <si>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</si>
  <si>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</si>
  <si>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</si>
  <si>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</si>
  <si>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</si>
  <si>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</si>
  <si>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</si>
  <si>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</si>
  <si>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</si>
  <si>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</si>
  <si>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</si>
  <si>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</si>
  <si>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</si>
  <si>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</si>
  <si>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</si>
  <si>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</si>
  <si>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</si>
  <si>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</si>
  <si>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</si>
  <si>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</si>
  <si>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</si>
  <si>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</si>
  <si>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</si>
  <si>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</si>
  <si>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</si>
  <si>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</si>
  <si>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</si>
  <si>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</si>
  <si>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</si>
  <si>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</si>
  <si>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</si>
  <si>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</si>
  <si>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</si>
  <si>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</si>
  <si>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</si>
  <si>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</si>
  <si>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</si>
  <si>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</si>
  <si>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</si>
  <si>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</si>
  <si>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</si>
  <si>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</si>
  <si>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</si>
  <si>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</si>
  <si>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</si>
  <si>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</si>
  <si>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</si>
  <si>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</si>
  <si>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</si>
  <si>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</si>
  <si>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</si>
  <si>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</si>
  <si>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</si>
  <si>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</si>
  <si>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</si>
  <si>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</si>
  <si>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</si>
  <si>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</si>
  <si>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</si>
  <si>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</si>
  <si>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</si>
  <si>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</si>
  <si>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</si>
  <si>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</si>
  <si>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</si>
  <si>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</si>
  <si>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</si>
  <si>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</si>
  <si>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</si>
  <si>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</si>
  <si>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</si>
  <si>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</si>
  <si>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</si>
  <si>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</si>
  <si>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</si>
  <si>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</si>
  <si>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</si>
  <si>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</si>
  <si>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</si>
  <si>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</si>
  <si>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</si>
  <si>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</si>
  <si>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</si>
  <si>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</si>
  <si>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</si>
  <si>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</si>
  <si>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</si>
  <si>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</si>
  <si>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</si>
  <si>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</si>
  <si>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</si>
  <si>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</si>
  <si>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</si>
  <si>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</si>
  <si>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</si>
  <si>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</si>
  <si>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</si>
  <si>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</si>
  <si>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</si>
  <si>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</si>
  <si>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</si>
  <si>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</si>
  <si>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</si>
  <si>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</si>
  <si>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</si>
  <si>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</si>
  <si>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</si>
  <si>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</si>
  <si>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</si>
  <si>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</si>
  <si>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</si>
  <si>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</si>
  <si>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</si>
  <si>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</si>
  <si>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</si>
  <si>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</si>
  <si>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</si>
  <si>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</si>
  <si>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</si>
  <si>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</si>
  <si>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</si>
  <si>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</si>
  <si>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</si>
  <si>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</si>
  <si>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</si>
  <si>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</si>
  <si>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</si>
  <si>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</si>
  <si>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</si>
  <si>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</si>
  <si>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</si>
  <si>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</si>
  <si>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</si>
  <si>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</si>
  <si>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</si>
  <si>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</si>
  <si>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</si>
  <si>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</si>
  <si>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</si>
  <si>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</si>
  <si>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</si>
  <si>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</si>
  <si>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</si>
  <si>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</si>
  <si>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</si>
  <si>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</si>
  <si>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</si>
  <si>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</si>
  <si>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</si>
  <si>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</si>
  <si>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</si>
  <si>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</si>
  <si>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</si>
  <si>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</si>
  <si>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</si>
  <si>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</si>
  <si>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</si>
  <si>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</si>
  <si>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</si>
  <si>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</si>
  <si>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</si>
  <si>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</si>
  <si>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</si>
  <si>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</si>
  <si>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</si>
  <si>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</si>
  <si>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</si>
  <si>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</si>
  <si>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</si>
  <si>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</si>
  <si>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</si>
  <si>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</si>
  <si>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</si>
  <si>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</si>
  <si>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</si>
  <si>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</si>
  <si>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</si>
  <si>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</si>
  <si>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</si>
  <si>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</si>
  <si>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</si>
  <si>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</si>
  <si>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</si>
  <si>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</si>
  <si>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</si>
  <si>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</si>
  <si>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</si>
  <si>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</si>
  <si>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</si>
  <si>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</si>
  <si>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</si>
  <si>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</si>
  <si>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</si>
  <si>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</si>
  <si>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</si>
  <si>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</si>
  <si>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</si>
  <si>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</si>
  <si>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</si>
  <si>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</si>
  <si>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</si>
  <si>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</si>
  <si>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</si>
  <si>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</si>
  <si>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</si>
  <si>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</si>
  <si>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</si>
  <si>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</si>
  <si>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</si>
  <si>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</si>
  <si>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</si>
  <si>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</si>
  <si>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</si>
  <si>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</si>
  <si>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</si>
  <si>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</si>
  <si>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</si>
  <si>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</si>
  <si>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</si>
  <si>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</si>
  <si>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</si>
  <si>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</si>
  <si>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</si>
  <si>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</si>
  <si>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</si>
  <si>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</si>
  <si>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</si>
  <si>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</si>
  <si>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</si>
  <si>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</si>
  <si>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</si>
  <si>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</si>
  <si>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</si>
  <si>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</si>
  <si>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</si>
  <si>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</si>
  <si>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</si>
  <si>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</si>
  <si>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</si>
  <si>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</si>
  <si>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</si>
  <si>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</si>
  <si>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</si>
  <si>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</si>
  <si>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</si>
  <si>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</si>
  <si>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</si>
  <si>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</si>
  <si>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</si>
  <si>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</si>
  <si>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</si>
  <si>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</si>
  <si>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</si>
  <si>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</si>
  <si>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</si>
  <si>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</si>
  <si>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</si>
  <si>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</si>
  <si>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</si>
  <si>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</si>
  <si>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</si>
  <si>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</si>
  <si>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</si>
  <si>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</si>
  <si>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</si>
  <si>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</si>
  <si>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</si>
  <si>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</si>
  <si>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</si>
  <si>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</si>
  <si>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</si>
  <si>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</si>
  <si>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</si>
  <si>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</si>
  <si>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</si>
  <si>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</si>
  <si>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</si>
  <si>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</si>
  <si>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</si>
  <si>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</si>
  <si>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</si>
  <si>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</si>
  <si>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</si>
  <si>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</si>
  <si>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</si>
  <si>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</si>
  <si>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</si>
  <si>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</si>
  <si>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</si>
  <si>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</si>
  <si>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</si>
  <si>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</si>
  <si>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</si>
  <si>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</si>
  <si>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</si>
  <si>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</si>
  <si>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</si>
  <si>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</si>
  <si>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</si>
  <si>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</si>
  <si>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</si>
  <si>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</si>
  <si>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</si>
  <si>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</si>
  <si>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</si>
  <si>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</si>
  <si>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</si>
  <si>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</si>
  <si>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</si>
  <si>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</si>
  <si>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</si>
  <si>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</si>
  <si>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</si>
  <si>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</si>
  <si>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</si>
  <si>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</si>
  <si>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</si>
  <si>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</si>
  <si>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</si>
  <si>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</si>
  <si>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</si>
  <si>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</si>
  <si>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</si>
  <si>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</si>
  <si>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</si>
  <si>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</si>
  <si>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</si>
  <si>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</si>
  <si>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</si>
  <si>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</si>
  <si>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</si>
  <si>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</si>
  <si>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</si>
  <si>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</si>
  <si>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</si>
  <si>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</si>
  <si>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</si>
  <si>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</si>
  <si>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</si>
  <si>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</si>
  <si>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</si>
  <si>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</si>
  <si>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</si>
  <si>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</si>
  <si>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</si>
  <si>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</si>
  <si>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</si>
  <si>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</si>
  <si>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</si>
  <si>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</si>
  <si>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</si>
  <si>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</si>
  <si>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</si>
  <si>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</si>
  <si>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</si>
  <si>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</si>
  <si>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</si>
  <si>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</si>
  <si>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</si>
  <si>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</si>
  <si>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</si>
  <si>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</si>
  <si>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</si>
  <si>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</si>
  <si>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</si>
  <si>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</si>
  <si>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</si>
  <si>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</si>
  <si>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</si>
  <si>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</si>
  <si>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</si>
  <si>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</si>
  <si>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</si>
  <si>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</si>
  <si>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</si>
  <si>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</si>
  <si>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</si>
  <si>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</si>
  <si>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</si>
  <si>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</si>
  <si>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</si>
  <si>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</si>
  <si>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</si>
  <si>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</si>
  <si>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</si>
  <si>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</si>
  <si>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</si>
  <si>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</si>
  <si>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</si>
  <si>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</si>
  <si>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</si>
  <si>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</si>
  <si>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</si>
  <si>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</si>
  <si>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</si>
  <si>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</si>
  <si>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</si>
  <si>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</si>
  <si>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</si>
  <si>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</si>
  <si>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</si>
  <si>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</si>
  <si>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</si>
  <si>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</si>
  <si>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</si>
  <si>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</si>
  <si>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</si>
  <si>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</si>
  <si>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</si>
  <si>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</si>
  <si>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</si>
  <si>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</si>
  <si>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</si>
  <si>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</si>
  <si>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</si>
  <si>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</si>
  <si>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</si>
  <si>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</si>
  <si>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</si>
  <si>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</si>
  <si>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</si>
  <si>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</si>
  <si>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</si>
  <si>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</si>
  <si>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</si>
  <si>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</si>
  <si>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</si>
  <si>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</si>
  <si>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</si>
  <si>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</si>
  <si>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</si>
  <si>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</si>
  <si>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</si>
  <si>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</si>
  <si>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</si>
  <si>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</si>
  <si>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</si>
  <si>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</si>
  <si>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</si>
  <si>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</si>
  <si>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</si>
  <si>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</si>
  <si>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</si>
  <si>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</si>
  <si>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</si>
  <si>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</si>
  <si>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</si>
  <si>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</si>
  <si>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</si>
  <si>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</si>
  <si>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</si>
  <si>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</si>
  <si>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</si>
  <si>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</si>
  <si>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</si>
  <si>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</si>
  <si>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</si>
  <si>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</si>
  <si>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</si>
  <si>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</si>
  <si>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</si>
  <si>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</si>
  <si>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</si>
  <si>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</si>
  <si>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</si>
  <si>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</si>
  <si>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</si>
  <si>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</si>
  <si>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</si>
  <si>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</si>
  <si>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</si>
  <si>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</si>
  <si>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</si>
  <si>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</si>
  <si>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</si>
  <si>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</si>
  <si>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</si>
  <si>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</si>
  <si>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</si>
  <si>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</si>
  <si>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</si>
  <si>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</si>
  <si>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</si>
  <si>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</si>
  <si>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</si>
  <si>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</si>
  <si>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</si>
  <si>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</si>
  <si>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</si>
  <si>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</si>
  <si>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</si>
  <si>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</si>
  <si>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</si>
  <si>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</si>
  <si>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</si>
  <si>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</si>
  <si>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</si>
  <si>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</si>
  <si>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</si>
  <si>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</si>
  <si>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</si>
  <si>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</si>
  <si>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</si>
  <si>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</si>
  <si>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</si>
  <si>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</si>
  <si>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</si>
  <si>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</si>
  <si>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</si>
  <si>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</si>
  <si>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</si>
  <si>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</si>
  <si>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</si>
  <si>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</si>
  <si>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</si>
  <si>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</si>
  <si>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</si>
  <si>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</si>
  <si>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</si>
  <si>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</si>
  <si>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</si>
  <si>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</si>
  <si>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</si>
  <si>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</si>
  <si>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</si>
  <si>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</si>
  <si>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</si>
  <si>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</si>
  <si>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</si>
  <si>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</si>
  <si>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</si>
  <si>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</si>
  <si>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</si>
  <si>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</si>
  <si>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</si>
  <si>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</si>
  <si>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</si>
  <si>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</si>
  <si>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</si>
  <si>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</si>
  <si>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</si>
  <si>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</si>
  <si>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</si>
  <si>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</si>
  <si>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</si>
  <si>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</si>
  <si>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</si>
  <si>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</si>
  <si>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</si>
  <si>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</si>
  <si>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</si>
  <si>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</si>
  <si>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</si>
  <si>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</si>
  <si>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</si>
  <si>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</si>
  <si>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</si>
  <si>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</si>
  <si>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</si>
  <si>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</si>
  <si>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</si>
  <si>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</si>
  <si>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</si>
  <si>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</si>
  <si>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</si>
  <si>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</si>
  <si>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</si>
  <si>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</si>
  <si>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</si>
  <si>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</si>
  <si>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</si>
  <si>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</si>
  <si>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</si>
  <si>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</si>
  <si>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</si>
  <si>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</si>
  <si>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</si>
  <si>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</si>
  <si>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</si>
  <si>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</si>
  <si>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</si>
  <si>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</si>
  <si>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</si>
  <si>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</si>
  <si>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</si>
  <si>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</si>
  <si>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</si>
  <si>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</si>
  <si>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</si>
  <si>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</si>
  <si>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</si>
  <si>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</si>
  <si>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</si>
  <si>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</si>
  <si>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</si>
  <si>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</si>
  <si>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</si>
  <si>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</si>
  <si>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</si>
  <si>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</si>
  <si>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</si>
  <si>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</si>
  <si>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</si>
  <si>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</si>
  <si>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</si>
  <si>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</si>
  <si>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</si>
  <si>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</si>
  <si>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</si>
  <si>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</si>
  <si>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</si>
  <si>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</si>
  <si>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</si>
  <si>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</si>
  <si>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</si>
  <si>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</si>
  <si>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</si>
  <si>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</si>
  <si>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</si>
  <si>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</si>
  <si>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</si>
  <si>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</si>
  <si>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</si>
  <si>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</si>
  <si>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</si>
  <si>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</si>
  <si>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</si>
  <si>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</si>
  <si>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</si>
  <si>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</si>
  <si>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</si>
  <si>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</si>
  <si>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</si>
  <si>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</si>
  <si>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</si>
  <si>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</si>
  <si>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</si>
  <si>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</si>
  <si>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</si>
  <si>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</si>
  <si>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</si>
  <si>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</si>
  <si>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</si>
  <si>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</si>
  <si>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</si>
  <si>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</si>
  <si>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</si>
  <si>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</si>
  <si>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</si>
  <si>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</si>
  <si>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</si>
  <si>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</si>
  <si>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</si>
  <si>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</si>
  <si>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</si>
  <si>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</si>
  <si>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</si>
  <si>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</si>
  <si>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</si>
  <si>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</si>
  <si>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</si>
  <si>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</si>
  <si>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</si>
  <si>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</si>
  <si>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</si>
  <si>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</si>
  <si>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</si>
  <si>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</si>
  <si>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</si>
  <si>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</si>
  <si>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</si>
  <si>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</si>
  <si>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</si>
  <si>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</si>
  <si>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</si>
  <si>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</si>
  <si>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</si>
  <si>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</si>
  <si>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</si>
  <si>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</si>
  <si>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</si>
  <si>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</si>
  <si>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</si>
  <si>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</si>
  <si>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</si>
  <si>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</si>
  <si>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</si>
  <si>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</si>
  <si>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</si>
  <si>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</si>
  <si>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</si>
  <si>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</si>
  <si>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</si>
  <si>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</si>
  <si>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</si>
  <si>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</si>
  <si>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</si>
  <si>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</si>
  <si>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</si>
  <si>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</si>
  <si>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</si>
  <si>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</si>
  <si>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</si>
  <si>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</si>
  <si>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</si>
  <si>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</si>
  <si>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</si>
  <si>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</si>
  <si>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</si>
  <si>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</si>
  <si>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</si>
  <si>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</si>
  <si>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</si>
  <si>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</si>
  <si>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</si>
  <si>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</si>
  <si>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</si>
  <si>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</si>
  <si>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</si>
  <si>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</si>
  <si>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</si>
  <si>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</si>
  <si>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</si>
  <si>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</si>
  <si>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</si>
  <si>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</si>
  <si>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</si>
  <si>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</si>
  <si>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</si>
  <si>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</si>
  <si>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</si>
  <si>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</si>
  <si>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</si>
  <si>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</si>
  <si>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</si>
  <si>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</si>
  <si>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</si>
  <si>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</si>
  <si>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</si>
  <si>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</si>
  <si>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</si>
  <si>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</si>
  <si>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</si>
  <si>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</si>
  <si>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</si>
  <si>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</si>
  <si>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</si>
  <si>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</si>
  <si>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</si>
  <si>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</si>
  <si>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</si>
  <si>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</si>
  <si>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</si>
  <si>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</si>
  <si>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</si>
  <si>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</si>
  <si>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</si>
  <si>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</si>
  <si>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</si>
  <si>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</si>
  <si>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</si>
  <si>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</si>
  <si>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</si>
  <si>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</si>
  <si>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</si>
  <si>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</si>
  <si>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</si>
  <si>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</si>
  <si>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</si>
  <si>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</si>
  <si>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</si>
  <si>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</si>
  <si>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</si>
  <si>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</si>
  <si>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</si>
  <si>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</si>
  <si>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</si>
  <si>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</si>
  <si>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</si>
  <si>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</si>
  <si>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</si>
  <si>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</si>
  <si>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</si>
  <si>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</si>
  <si>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</si>
  <si>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</si>
  <si>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</si>
  <si>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</si>
  <si>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</si>
  <si>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</si>
  <si>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</si>
  <si>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</si>
  <si>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</si>
  <si>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</si>
  <si>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</si>
  <si>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</si>
  <si>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</si>
  <si>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</si>
  <si>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</si>
  <si>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</si>
  <si>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</si>
  <si>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</si>
  <si>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</si>
  <si>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</si>
  <si>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</si>
  <si>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</si>
  <si>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</si>
  <si>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</si>
  <si>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</si>
  <si>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</si>
  <si>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</si>
  <si>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</si>
  <si>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</si>
  <si>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</si>
  <si>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</si>
  <si>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</si>
  <si>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</si>
  <si>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</si>
  <si>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</si>
  <si>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</si>
  <si>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</si>
  <si>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</si>
  <si>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</si>
  <si>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</si>
  <si>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</si>
  <si>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</si>
  <si>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</si>
  <si>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</si>
  <si>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</si>
  <si>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</si>
  <si>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</si>
  <si>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</si>
  <si>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</si>
  <si>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</si>
  <si>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</si>
  <si>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</si>
  <si>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</si>
  <si>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</si>
  <si>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</si>
  <si>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</si>
  <si>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</si>
  <si>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</si>
  <si>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</si>
  <si>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</si>
  <si>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</si>
  <si>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</si>
  <si>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</si>
  <si>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</si>
  <si>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</si>
  <si>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</si>
  <si>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</si>
  <si>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</si>
  <si>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</si>
  <si>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</si>
  <si>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</si>
  <si>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</si>
  <si>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</si>
  <si>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</si>
  <si>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</si>
  <si>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</si>
  <si>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</si>
  <si>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</si>
  <si>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</si>
  <si>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</si>
  <si>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</si>
  <si>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</si>
  <si>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</si>
  <si>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</si>
  <si>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</si>
  <si>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</si>
  <si>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</si>
  <si>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</si>
  <si>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</si>
  <si>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</si>
  <si>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</si>
  <si>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</si>
  <si>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</si>
  <si>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</si>
  <si>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</si>
  <si>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</si>
  <si>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</si>
  <si>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</si>
  <si>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</si>
  <si>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</si>
  <si>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</si>
  <si>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</si>
  <si>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</si>
  <si>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</si>
  <si>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</si>
  <si>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</si>
  <si>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</si>
  <si>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</si>
  <si>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</si>
  <si>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</si>
  <si>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</si>
  <si>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</si>
  <si>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</si>
  <si>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</si>
  <si>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</si>
  <si>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</si>
  <si>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</si>
  <si>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</si>
  <si>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</si>
  <si>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</si>
  <si>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</si>
  <si>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</si>
  <si>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</si>
  <si>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</si>
  <si>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</si>
  <si>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</si>
  <si>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</si>
  <si>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</si>
  <si>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</si>
  <si>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</si>
  <si>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</si>
  <si>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</si>
  <si>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</si>
  <si>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</si>
  <si>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</si>
  <si>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</si>
  <si>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</si>
  <si>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</si>
  <si>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</si>
  <si>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</si>
  <si>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</si>
  <si>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</si>
  <si>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</si>
  <si>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</si>
  <si>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</si>
  <si>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</si>
  <si>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</si>
  <si>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</si>
  <si>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</si>
  <si>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</si>
  <si>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</si>
  <si>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</si>
  <si>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</si>
  <si>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</si>
  <si>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</si>
  <si>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</si>
  <si>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</si>
  <si>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</si>
  <si>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</si>
  <si>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</si>
  <si>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</si>
  <si>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</si>
  <si>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</si>
  <si>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</si>
  <si>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</si>
  <si>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</si>
  <si>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</si>
  <si>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</si>
  <si>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</si>
  <si>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</si>
  <si>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</si>
  <si>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</si>
  <si>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</si>
  <si>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</si>
  <si>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</si>
  <si>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</si>
  <si>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</si>
  <si>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</si>
  <si>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</si>
  <si>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</si>
  <si>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</si>
  <si>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</si>
  <si>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</si>
  <si>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</si>
  <si>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</si>
  <si>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</si>
  <si>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</si>
  <si>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</si>
  <si>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</si>
  <si>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</si>
  <si>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</si>
  <si>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</si>
  <si>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</si>
  <si>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</si>
  <si>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</si>
  <si>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</si>
  <si>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</si>
  <si>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</si>
  <si>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</si>
  <si>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</si>
  <si>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</si>
  <si>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</si>
  <si>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</si>
  <si>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</si>
  <si>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</si>
  <si>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</si>
  <si>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</si>
  <si>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</si>
  <si>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</si>
  <si>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</si>
  <si>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</si>
  <si>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</si>
  <si>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</si>
  <si>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</si>
  <si>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</si>
  <si>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</si>
  <si>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</si>
  <si>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</si>
  <si>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</si>
  <si>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</si>
  <si>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</si>
  <si>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</si>
  <si>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</si>
  <si>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</si>
  <si>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</si>
  <si>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</si>
  <si>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</si>
  <si>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</si>
  <si>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</si>
  <si>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</si>
  <si>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</si>
  <si>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</si>
  <si>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</si>
  <si>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</si>
  <si>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</si>
  <si>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</si>
  <si>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</si>
  <si>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</si>
  <si>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</si>
  <si>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</si>
  <si>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</si>
  <si>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</si>
  <si>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</si>
  <si>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</si>
  <si>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</si>
  <si>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</si>
  <si>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</si>
  <si>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</si>
  <si>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</si>
  <si>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</si>
  <si>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</si>
  <si>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</si>
  <si>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</si>
  <si>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</si>
  <si>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</si>
  <si>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</si>
  <si>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</si>
  <si>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</si>
  <si>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</si>
  <si>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</si>
  <si>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</si>
  <si>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</si>
  <si>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</si>
  <si>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</si>
  <si>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</si>
  <si>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</si>
  <si>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</si>
  <si>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</si>
  <si>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</si>
  <si>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</si>
  <si>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</si>
  <si>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</si>
  <si>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</si>
  <si>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</si>
  <si>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</si>
  <si>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</si>
  <si>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</si>
  <si>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</si>
  <si>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</si>
  <si>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</si>
  <si>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</si>
  <si>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</si>
  <si>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</si>
  <si>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</si>
  <si>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</si>
  <si>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</si>
  <si>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</si>
  <si>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</si>
  <si>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</si>
  <si>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</si>
  <si>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</si>
  <si>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</si>
  <si>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</si>
  <si>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</si>
  <si>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</si>
  <si>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</si>
  <si>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</si>
  <si>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</si>
  <si>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</si>
  <si>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</si>
  <si>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</si>
  <si>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</si>
  <si>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</si>
  <si>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</si>
  <si>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</si>
  <si>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</si>
  <si>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</si>
  <si>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</si>
  <si>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</si>
  <si>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</si>
  <si>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</si>
  <si>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</si>
  <si>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</si>
  <si>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</si>
  <si>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</si>
  <si>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</si>
  <si>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</si>
  <si>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</si>
  <si>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</si>
  <si>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</si>
  <si>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</si>
  <si>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</si>
  <si>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</si>
  <si>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</si>
  <si>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</si>
  <si>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</si>
  <si>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</si>
  <si>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</si>
  <si>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</si>
  <si>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</si>
  <si>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</si>
  <si>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</si>
  <si>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</si>
  <si>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</si>
  <si>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</si>
  <si>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</si>
  <si>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</si>
  <si>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</si>
  <si>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</si>
  <si>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</si>
  <si>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</si>
  <si>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</si>
  <si>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</si>
  <si>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</si>
  <si>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</si>
  <si>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</si>
  <si>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</si>
  <si>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</si>
  <si>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</si>
  <si>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</si>
  <si>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</si>
  <si>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</si>
  <si>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</si>
  <si>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</si>
  <si>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</si>
  <si>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</si>
  <si>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</si>
  <si>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</si>
  <si>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</si>
  <si>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</si>
  <si>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</si>
  <si>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</si>
  <si>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</si>
  <si>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</si>
  <si>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</si>
  <si>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</si>
  <si>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</si>
  <si>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</si>
  <si>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</si>
  <si>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</si>
  <si>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</si>
  <si>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</si>
  <si>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</si>
  <si>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</si>
  <si>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</si>
  <si>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</si>
  <si>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</si>
  <si>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</si>
  <si>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</si>
  <si>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</si>
  <si>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</si>
  <si>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</si>
  <si>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</si>
  <si>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</si>
  <si>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</si>
  <si>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</si>
  <si>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</si>
  <si>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</si>
  <si>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</si>
  <si>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</si>
  <si>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</si>
  <si>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</si>
  <si>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</si>
  <si>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</si>
  <si>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</si>
  <si>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</si>
  <si>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</si>
  <si>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</si>
  <si>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</si>
  <si>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</si>
  <si>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</si>
  <si>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</si>
  <si>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</si>
  <si>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</si>
  <si>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</si>
  <si>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</si>
  <si>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</si>
  <si>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</si>
  <si>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</si>
  <si>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</si>
  <si>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</si>
  <si>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</si>
  <si>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</si>
  <si>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</si>
  <si>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</si>
  <si>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</si>
  <si>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</si>
  <si>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</si>
  <si>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</si>
  <si>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</si>
  <si>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</si>
  <si>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</si>
  <si>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</si>
  <si>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</si>
  <si>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</si>
  <si>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</si>
  <si>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</si>
  <si>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</si>
  <si>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</si>
  <si>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</si>
  <si>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</si>
  <si>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</si>
  <si>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</si>
  <si>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</si>
  <si>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</si>
  <si>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</si>
  <si>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</si>
  <si>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</si>
  <si>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</si>
  <si>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</si>
  <si>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</si>
  <si>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</si>
  <si>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</si>
  <si>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</si>
  <si>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</si>
  <si>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</si>
  <si>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</si>
  <si>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</si>
  <si>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</si>
  <si>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</si>
  <si>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</si>
  <si>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</si>
  <si>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</si>
  <si>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</si>
  <si>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</si>
  <si>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</si>
  <si>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</si>
  <si>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</si>
  <si>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</si>
  <si>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</si>
  <si>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</si>
  <si>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</si>
  <si>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</si>
  <si>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</si>
  <si>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</si>
  <si>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</si>
  <si>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</si>
  <si>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</si>
  <si>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</si>
  <si>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</si>
  <si>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</si>
  <si>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</si>
  <si>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</si>
  <si>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</si>
  <si>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</si>
  <si>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</si>
  <si>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</si>
  <si>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</si>
  <si>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</si>
  <si>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</si>
  <si>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</si>
  <si>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</si>
  <si>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</si>
  <si>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</si>
  <si>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</si>
  <si>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</si>
  <si>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</si>
  <si>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</si>
  <si>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</si>
  <si>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</si>
  <si>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</si>
  <si>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</si>
  <si>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</si>
  <si>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</si>
  <si>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</si>
  <si>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</si>
  <si>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</si>
  <si>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</si>
  <si>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</si>
  <si>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</si>
  <si>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</si>
  <si>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</si>
  <si>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</si>
  <si>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</si>
  <si>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</si>
  <si>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</si>
  <si>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</si>
  <si>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</si>
  <si>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</si>
  <si>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</si>
  <si>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</si>
  <si>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</si>
  <si>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</si>
  <si>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</si>
  <si>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</si>
  <si>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</si>
  <si>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</si>
  <si>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</si>
  <si>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</si>
  <si>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</si>
  <si>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</si>
  <si>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</si>
  <si>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</si>
  <si>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</si>
  <si>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</si>
  <si>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</si>
  <si>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</si>
  <si>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</si>
  <si>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</si>
  <si>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</si>
  <si>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</si>
  <si>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</si>
  <si>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</si>
  <si>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</si>
  <si>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</si>
  <si>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</si>
  <si>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</si>
  <si>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</si>
  <si>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</si>
  <si>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</si>
  <si>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</si>
  <si>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</si>
  <si>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</si>
  <si>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</si>
  <si>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</si>
  <si>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</si>
  <si>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</si>
  <si>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</si>
  <si>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</si>
  <si>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</si>
  <si>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</si>
  <si>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</si>
  <si>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</si>
  <si>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</si>
  <si>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</si>
  <si>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</si>
  <si>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</si>
  <si>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</si>
  <si>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</si>
  <si>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</si>
  <si>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</si>
  <si>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</si>
  <si>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</si>
  <si>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</si>
  <si>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</si>
  <si>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</si>
  <si>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</si>
  <si>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</si>
  <si>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</si>
  <si>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</si>
  <si>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</si>
  <si>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</si>
  <si>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</si>
  <si>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</si>
  <si>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</si>
  <si>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</si>
  <si>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</si>
  <si>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</si>
  <si>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</si>
  <si>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</si>
  <si>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</si>
  <si>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</si>
  <si>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</si>
  <si>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</si>
  <si>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</si>
  <si>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</si>
  <si>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</si>
  <si>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</si>
  <si>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</si>
  <si>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</si>
  <si>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</si>
  <si>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</si>
  <si>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</si>
  <si>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</si>
  <si>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</si>
  <si>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</si>
  <si>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</si>
  <si>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</si>
  <si>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</si>
  <si>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</si>
  <si>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</si>
  <si>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</si>
  <si>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</si>
  <si>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</si>
  <si>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</si>
  <si>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</si>
  <si>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</si>
  <si>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</si>
  <si>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</si>
  <si>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</si>
  <si>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</si>
  <si>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</si>
  <si>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</si>
  <si>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</si>
  <si>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</si>
  <si>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</si>
  <si>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</si>
  <si>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</si>
  <si>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</si>
  <si>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</si>
  <si>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</si>
  <si>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</si>
  <si>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</si>
  <si>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</si>
  <si>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</si>
  <si>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</si>
  <si>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</si>
  <si>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</si>
  <si>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</si>
  <si>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</si>
  <si>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</si>
  <si>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</si>
  <si>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</si>
  <si>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</si>
  <si>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</si>
  <si>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</si>
  <si>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</si>
  <si>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</si>
  <si>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</si>
  <si>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</si>
  <si>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</si>
  <si>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</si>
  <si>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</si>
  <si>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</si>
  <si>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</si>
  <si>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</si>
  <si>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</si>
  <si>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</si>
  <si>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</si>
  <si>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</si>
  <si>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</si>
  <si>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</si>
  <si>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</si>
  <si>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</si>
  <si>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</si>
  <si>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</si>
  <si>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</si>
  <si>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</si>
  <si>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</si>
  <si>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</si>
  <si>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</si>
  <si>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</si>
  <si>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</si>
  <si>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</si>
  <si>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</si>
  <si>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</si>
  <si>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</si>
  <si>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</si>
  <si>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</si>
  <si>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</si>
  <si>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</si>
  <si>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</si>
  <si>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</si>
  <si>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</si>
  <si>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</si>
  <si>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</si>
  <si>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</si>
  <si>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</si>
  <si>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</si>
  <si>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</si>
  <si>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</si>
  <si>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</si>
  <si>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</si>
  <si>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</si>
  <si>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</si>
  <si>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</si>
  <si>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</si>
  <si>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</si>
  <si>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</si>
  <si>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</si>
  <si>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</si>
  <si>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</si>
  <si>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</si>
  <si>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</si>
  <si>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</si>
  <si>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</si>
  <si>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</si>
  <si>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</si>
  <si>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</si>
  <si>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</si>
  <si>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</si>
  <si>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</si>
  <si>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</si>
  <si>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</si>
  <si>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</si>
  <si>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</si>
  <si>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</si>
  <si>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</si>
  <si>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</si>
  <si>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</si>
  <si>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</si>
  <si>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</si>
  <si>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</si>
  <si>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</si>
  <si>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</si>
  <si>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</si>
  <si>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</si>
  <si>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</si>
  <si>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</si>
  <si>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</si>
  <si>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</si>
  <si>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</si>
  <si>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</si>
  <si>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</si>
  <si>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</si>
  <si>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</si>
  <si>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</si>
  <si>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</si>
  <si>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</si>
  <si>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</si>
  <si>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</si>
  <si>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</si>
  <si>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</si>
  <si>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</si>
  <si>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</si>
  <si>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</si>
  <si>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</si>
  <si>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</si>
  <si>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</si>
  <si>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</si>
  <si>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</si>
  <si>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</si>
  <si>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</si>
  <si>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</si>
  <si>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</si>
  <si>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</si>
  <si>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</si>
  <si>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</si>
  <si>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</si>
  <si>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</si>
  <si>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</si>
  <si>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</si>
  <si>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</si>
  <si>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</si>
  <si>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</si>
  <si>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</si>
  <si>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</si>
  <si>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</si>
  <si>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</si>
  <si>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</si>
  <si>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</si>
  <si>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</si>
  <si>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</si>
  <si>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</si>
  <si>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</si>
  <si>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</si>
  <si>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</si>
  <si>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</si>
  <si>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</si>
  <si>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</si>
  <si>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</si>
  <si>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</si>
  <si>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</si>
  <si>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</si>
  <si>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</si>
  <si>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</si>
  <si>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</si>
  <si>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</si>
  <si>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</si>
  <si>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</si>
  <si>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</si>
  <si>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</si>
  <si>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</si>
  <si>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</si>
  <si>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</si>
  <si>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</si>
  <si>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</si>
  <si>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</si>
  <si>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</si>
  <si>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</si>
  <si>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</si>
  <si>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</si>
  <si>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</si>
  <si>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</si>
  <si>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</si>
  <si>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</si>
  <si>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</si>
  <si>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</si>
  <si>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</si>
  <si>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</si>
  <si>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</si>
  <si>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</si>
  <si>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</si>
  <si>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</si>
  <si>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</si>
  <si>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</si>
  <si>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</si>
  <si>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</si>
  <si>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</si>
  <si>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</si>
  <si>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</si>
  <si>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</si>
  <si>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</si>
  <si>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</si>
  <si>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</si>
  <si>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</si>
  <si>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</si>
  <si>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</si>
  <si>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</si>
  <si>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</si>
  <si>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</si>
  <si>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</si>
  <si>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</si>
  <si>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</si>
  <si>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</si>
  <si>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</si>
  <si>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</si>
  <si>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</si>
  <si>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</si>
  <si>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</si>
  <si>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</si>
  <si>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</si>
  <si>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</si>
  <si>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</si>
  <si>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</si>
  <si>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</si>
  <si>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</si>
  <si>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</si>
  <si>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</si>
  <si>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</si>
  <si>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</si>
  <si>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</si>
  <si>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</si>
  <si>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</si>
  <si>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</si>
  <si>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</si>
  <si>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</si>
  <si>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</si>
  <si>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</si>
  <si>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</si>
  <si>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</si>
  <si>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</si>
  <si>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</si>
  <si>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</si>
  <si>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</si>
  <si>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</si>
  <si>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</si>
  <si>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</si>
  <si>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</si>
  <si>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</si>
  <si>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</si>
  <si>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</si>
  <si>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</si>
  <si>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</si>
  <si>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</si>
  <si>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</si>
  <si>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</si>
  <si>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</si>
  <si>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</si>
  <si>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</si>
  <si>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</si>
  <si>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</si>
  <si>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</si>
  <si>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</si>
  <si>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</si>
  <si>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</si>
  <si>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</si>
  <si>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</si>
  <si>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</si>
  <si>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</si>
  <si>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</si>
  <si>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</si>
  <si>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</si>
  <si>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</si>
  <si>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</si>
  <si>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</si>
  <si>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</si>
  <si>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</si>
  <si>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</si>
  <si>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</si>
  <si>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</si>
  <si>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</si>
  <si>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</si>
  <si>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</si>
  <si>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</si>
  <si>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</si>
  <si>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</si>
  <si>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</si>
  <si>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</si>
  <si>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</si>
  <si>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</si>
  <si>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</si>
  <si>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</si>
  <si>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</si>
  <si>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</si>
  <si>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</si>
  <si>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</si>
  <si>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</si>
  <si>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</si>
  <si>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</si>
  <si>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</si>
  <si>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</si>
  <si>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</si>
  <si>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</si>
  <si>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</si>
  <si>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</si>
  <si>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</si>
  <si>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</si>
  <si>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</si>
  <si>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</si>
  <si>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</si>
  <si>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</si>
  <si>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</si>
  <si>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</si>
  <si>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</si>
  <si>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</si>
  <si>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</si>
  <si>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</si>
  <si>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</si>
  <si>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</si>
  <si>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</si>
  <si>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</si>
  <si>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</si>
  <si>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</si>
  <si>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</si>
  <si>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</si>
  <si>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</si>
  <si>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</si>
  <si>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</si>
  <si>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</si>
  <si>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</si>
  <si>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</si>
  <si>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</si>
  <si>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</si>
  <si>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</si>
  <si>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</si>
  <si>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</si>
  <si>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</si>
  <si>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</si>
  <si>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</si>
  <si>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</si>
  <si>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</si>
  <si>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</si>
  <si>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</si>
  <si>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</si>
  <si>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</si>
  <si>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</si>
  <si>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</si>
  <si>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</si>
  <si>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</si>
  <si>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</si>
  <si>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</si>
  <si>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</si>
  <si>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</si>
  <si>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</si>
  <si>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</si>
  <si>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</si>
  <si>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</si>
  <si>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</si>
  <si>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</si>
  <si>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</si>
  <si>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</si>
  <si>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</si>
  <si>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</si>
  <si>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</si>
  <si>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</si>
  <si>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</si>
  <si>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</si>
  <si>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</si>
  <si>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</si>
  <si>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</si>
  <si>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</si>
  <si>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</si>
  <si>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</si>
  <si>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</si>
  <si>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</si>
  <si>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</si>
  <si>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</si>
  <si>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</si>
  <si>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</si>
  <si>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</si>
  <si>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</si>
  <si>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</si>
  <si>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</si>
  <si>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</si>
  <si>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</si>
  <si>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</si>
  <si>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</si>
  <si>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</si>
  <si>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</si>
  <si>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</si>
  <si>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</si>
  <si>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</si>
  <si>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</si>
  <si>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</si>
  <si>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</si>
  <si>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</si>
  <si>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</si>
  <si>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</si>
  <si>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</si>
  <si>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</si>
  <si>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</si>
  <si>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</si>
  <si>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</si>
  <si>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</si>
  <si>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</si>
  <si>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</si>
  <si>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</si>
  <si>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</si>
  <si>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</si>
  <si>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</si>
  <si>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</si>
  <si>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</si>
  <si>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</si>
  <si>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</si>
  <si>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</si>
  <si>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</si>
  <si>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</si>
  <si>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</si>
  <si>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</si>
  <si>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</si>
  <si>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</si>
  <si>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</si>
  <si>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</si>
  <si>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</si>
  <si>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</si>
  <si>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</si>
  <si>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</si>
  <si>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</si>
  <si>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</si>
  <si>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</si>
  <si>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</si>
  <si>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</si>
  <si>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</si>
  <si>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</si>
  <si>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</si>
  <si>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</si>
  <si>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</si>
  <si>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</si>
  <si>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</si>
  <si>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</si>
  <si>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</si>
  <si>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</si>
  <si>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</si>
  <si>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</si>
  <si>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</si>
  <si>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</si>
  <si>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</si>
  <si>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</si>
  <si>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</si>
  <si>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</si>
  <si>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</si>
  <si>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</si>
  <si>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</si>
  <si>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</si>
  <si>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</si>
  <si>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</si>
  <si>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</si>
  <si>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</si>
  <si>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</si>
  <si>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</si>
  <si>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</si>
  <si>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</si>
  <si>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</si>
  <si>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</si>
  <si>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</si>
  <si>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</si>
  <si>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</si>
  <si>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</si>
  <si>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</si>
  <si>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</si>
  <si>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</si>
  <si>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</si>
  <si>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</si>
  <si>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</si>
  <si>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</si>
  <si>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</si>
  <si>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</si>
  <si>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</si>
  <si>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</si>
  <si>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</si>
  <si>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</si>
  <si>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</si>
  <si>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</si>
  <si>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</si>
  <si>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</si>
  <si>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</si>
  <si>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</si>
  <si>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</si>
  <si>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</si>
  <si>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</si>
  <si>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</si>
  <si>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</si>
  <si>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</si>
  <si>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</si>
  <si>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</si>
  <si>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</si>
  <si>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</si>
  <si>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</si>
  <si>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</si>
  <si>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</si>
  <si>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</si>
  <si>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</si>
  <si>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</si>
  <si>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</si>
  <si>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</si>
  <si>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</si>
  <si>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</si>
  <si>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</si>
  <si>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</si>
  <si>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</si>
  <si>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</si>
  <si>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</si>
  <si>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</si>
  <si>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</si>
  <si>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</si>
  <si>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</si>
  <si>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</si>
  <si>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</si>
  <si>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</si>
  <si>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</si>
  <si>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</si>
  <si>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</si>
  <si>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</si>
  <si>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</si>
  <si>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</si>
  <si>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</si>
  <si>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</si>
  <si>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</si>
  <si>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</si>
  <si>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</si>
  <si>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</si>
  <si>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</si>
  <si>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</si>
  <si>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</si>
  <si>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</si>
  <si>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</si>
  <si>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</si>
  <si>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</si>
  <si>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</si>
  <si>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</si>
  <si>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</si>
  <si>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</si>
  <si>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</si>
  <si>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</si>
  <si>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</si>
  <si>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</si>
  <si>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</si>
  <si>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</si>
  <si>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</si>
  <si>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</si>
  <si>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</si>
  <si>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</si>
  <si>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</si>
  <si>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</si>
  <si>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</si>
  <si>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</si>
  <si>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</si>
  <si>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</si>
  <si>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</si>
  <si>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</si>
  <si>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</si>
  <si>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</si>
  <si>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</si>
  <si>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</si>
  <si>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</si>
  <si>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</si>
  <si>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</si>
  <si>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</si>
  <si>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</si>
  <si>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</si>
  <si>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</si>
  <si>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</si>
  <si>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</si>
  <si>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</si>
  <si>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</si>
  <si>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</si>
  <si>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</si>
  <si>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</si>
  <si>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</si>
  <si>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</si>
  <si>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</si>
  <si>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</si>
  <si>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</si>
  <si>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</si>
  <si>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</si>
  <si>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</si>
  <si>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</si>
  <si>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</si>
  <si>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</si>
  <si>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</si>
  <si>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</si>
  <si>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</si>
  <si>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</si>
  <si>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</si>
  <si>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</si>
  <si>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</si>
  <si>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</si>
  <si>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</si>
  <si>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</si>
  <si>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</si>
  <si>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</si>
  <si>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</si>
  <si>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</si>
  <si>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</si>
  <si>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</si>
  <si>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</si>
  <si>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</si>
  <si>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</si>
  <si>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</si>
  <si>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</si>
  <si>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</si>
  <si>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</si>
  <si>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</si>
  <si>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</si>
  <si>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</si>
  <si>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</si>
  <si>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</si>
  <si>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</si>
  <si>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</si>
  <si>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</si>
  <si>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</si>
  <si>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</si>
  <si>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</si>
  <si>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</si>
  <si>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</si>
  <si>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</si>
  <si>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</si>
  <si>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</si>
  <si>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</si>
  <si>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</si>
  <si>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</si>
  <si>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</si>
  <si>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</si>
  <si>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</si>
  <si>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</si>
  <si>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</si>
  <si>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</si>
  <si>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</si>
  <si>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</si>
  <si>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</si>
  <si>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</si>
  <si>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</si>
  <si>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</si>
  <si>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</si>
  <si>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</si>
  <si>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</si>
  <si>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</si>
  <si>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</si>
  <si>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</si>
  <si>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</si>
  <si>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</si>
  <si>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</si>
  <si>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</si>
  <si>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</si>
  <si>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</si>
  <si>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</si>
  <si>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</si>
  <si>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</si>
  <si>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</si>
  <si>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</si>
  <si>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</si>
  <si>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</si>
  <si>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</si>
  <si>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</si>
  <si>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</si>
  <si>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</si>
  <si>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</si>
  <si>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</si>
  <si>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</si>
  <si>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</si>
  <si>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</si>
  <si>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</si>
  <si>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</si>
  <si>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</si>
  <si>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</si>
  <si>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</si>
  <si>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</si>
  <si>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</si>
  <si>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</si>
  <si>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</si>
  <si>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</si>
  <si>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</si>
  <si>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</si>
  <si>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</si>
  <si>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</si>
  <si>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</si>
  <si>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</si>
  <si>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</si>
  <si>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</si>
  <si>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</si>
  <si>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</si>
  <si>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</si>
  <si>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</si>
  <si>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</si>
  <si>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</si>
  <si>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</si>
  <si>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</si>
  <si>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</si>
  <si>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</si>
  <si>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</si>
  <si>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</si>
  <si>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</si>
  <si>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</si>
  <si>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</si>
  <si>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</si>
  <si>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</si>
  <si>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</si>
  <si>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</si>
  <si>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</si>
  <si>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</si>
  <si>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</si>
  <si>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</si>
  <si>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</si>
  <si>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</si>
  <si>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</si>
  <si>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</si>
  <si>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</si>
  <si>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</si>
  <si>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</si>
  <si>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</si>
  <si>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</si>
  <si>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</si>
  <si>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</si>
  <si>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</si>
  <si>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</si>
  <si>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</si>
  <si>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</si>
  <si>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</si>
  <si>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</si>
  <si>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</si>
  <si>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</si>
  <si>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</si>
  <si>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</si>
  <si>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</si>
  <si>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</si>
  <si>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</si>
  <si>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</si>
  <si>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</si>
  <si>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</si>
  <si>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</si>
  <si>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</si>
  <si>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</si>
  <si>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</si>
  <si>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</si>
  <si>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</si>
  <si>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</si>
  <si>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</si>
  <si>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</si>
  <si>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</si>
  <si>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</si>
  <si>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</si>
  <si>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</si>
  <si>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</si>
  <si>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</si>
  <si>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</si>
  <si>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</si>
  <si>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</si>
  <si>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</si>
  <si>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</si>
  <si>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</si>
  <si>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</si>
  <si>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</si>
  <si>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</si>
  <si>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</si>
  <si>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</si>
  <si>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</si>
  <si>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</si>
  <si>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</si>
  <si>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</si>
  <si>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</si>
  <si>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</si>
  <si>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</si>
  <si>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</si>
  <si>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</si>
  <si>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</si>
  <si>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</si>
  <si>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</si>
  <si>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</si>
  <si>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</si>
  <si>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</si>
  <si>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</si>
  <si>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</si>
  <si>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</si>
  <si>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</si>
  <si>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</si>
  <si>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</si>
  <si>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</si>
  <si>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</si>
  <si>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</si>
  <si>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</si>
  <si>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</si>
  <si>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</si>
  <si>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</si>
  <si>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</si>
  <si>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</si>
  <si>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</si>
  <si>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</si>
  <si>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</si>
  <si>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</si>
  <si>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</si>
  <si>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</si>
  <si>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</si>
  <si>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</si>
  <si>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</si>
  <si>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</si>
  <si>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</si>
  <si>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</si>
  <si>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</si>
  <si>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</si>
  <si>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</si>
  <si>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</si>
  <si>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</si>
  <si>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</si>
  <si>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</si>
  <si>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</si>
  <si>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</si>
  <si>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</si>
  <si>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</si>
  <si>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</si>
  <si>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</si>
  <si>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</si>
  <si>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</si>
  <si>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</si>
  <si>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</si>
  <si>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</si>
  <si>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</si>
  <si>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</si>
  <si>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</si>
  <si>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</si>
  <si>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</si>
  <si>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</si>
  <si>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</si>
  <si>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</si>
  <si>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</si>
  <si>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</si>
  <si>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</si>
  <si>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</si>
  <si>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</si>
  <si>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</si>
  <si>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</si>
  <si>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</si>
  <si>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</si>
  <si>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</si>
  <si>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</si>
  <si>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</si>
  <si>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</si>
  <si>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</si>
  <si>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</si>
  <si>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</si>
  <si>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</si>
  <si>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</si>
  <si>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</si>
  <si>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</si>
  <si>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</si>
  <si>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</si>
  <si>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</si>
  <si>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</si>
  <si>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</si>
  <si>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</si>
  <si>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</si>
  <si>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</si>
  <si>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</si>
  <si>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</si>
  <si>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</si>
  <si>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</si>
  <si>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</si>
  <si>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</si>
  <si>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</si>
  <si>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</si>
  <si>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</si>
  <si>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</si>
  <si>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</si>
  <si>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</si>
  <si>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</si>
  <si>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</si>
  <si>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</si>
  <si>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</si>
  <si>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</si>
  <si>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</si>
  <si>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</si>
  <si>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</si>
  <si>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</si>
  <si>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</si>
  <si>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</si>
  <si>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</si>
  <si>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</si>
  <si>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</si>
  <si>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</si>
  <si>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</si>
  <si>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</si>
  <si>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</si>
  <si>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</si>
  <si>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</si>
  <si>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</si>
  <si>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</si>
  <si>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</si>
  <si>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</si>
  <si>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</si>
  <si>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</si>
  <si>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</si>
  <si>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</si>
  <si>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</si>
  <si>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</si>
  <si>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</si>
  <si>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</si>
  <si>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</si>
  <si>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</si>
  <si>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</si>
  <si>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</si>
  <si>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</si>
  <si>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</si>
  <si>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</si>
  <si>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</si>
  <si>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</si>
  <si>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</si>
  <si>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</si>
  <si>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</si>
  <si>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</si>
  <si>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</si>
  <si>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</si>
  <si>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</si>
  <si>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</si>
  <si>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</si>
  <si>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</si>
  <si>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</si>
  <si>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</si>
  <si>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</si>
  <si>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</si>
  <si>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</si>
  <si>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</si>
  <si>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</si>
  <si>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</si>
  <si>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</si>
  <si>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</si>
  <si>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</si>
  <si>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</si>
  <si>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</si>
  <si>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</si>
  <si>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</si>
  <si>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</si>
  <si>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</si>
  <si>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</si>
  <si>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</si>
  <si>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</si>
  <si>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</si>
  <si>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</si>
  <si>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</si>
  <si>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</si>
  <si>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</si>
  <si>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</si>
  <si>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</si>
  <si>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</si>
  <si>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</si>
  <si>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</si>
  <si>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</si>
  <si>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</si>
  <si>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</si>
  <si>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</si>
  <si>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</si>
  <si>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</si>
  <si>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</si>
  <si>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</si>
  <si>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</si>
  <si>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</si>
  <si>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</si>
  <si>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</si>
  <si>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</si>
  <si>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</si>
  <si>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</si>
  <si>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</si>
  <si>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</si>
  <si>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</si>
  <si>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</si>
  <si>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</si>
  <si>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</si>
  <si>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</si>
  <si>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</si>
  <si>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</si>
  <si>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</si>
  <si>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</si>
  <si>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</si>
  <si>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</si>
  <si>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</si>
  <si>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</si>
  <si>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</si>
  <si>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</si>
  <si>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</si>
  <si>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</si>
  <si>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</si>
  <si>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</si>
  <si>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</si>
  <si>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</si>
  <si>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</si>
  <si>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</si>
  <si>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</si>
  <si>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</si>
  <si>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</si>
  <si>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</si>
  <si>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</si>
  <si>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</si>
  <si>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</si>
  <si>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</si>
  <si>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</si>
  <si>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</si>
  <si>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</si>
  <si>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</si>
  <si>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</si>
  <si>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</si>
  <si>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</si>
  <si>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</si>
  <si>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</si>
  <si>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</si>
  <si>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</si>
  <si>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</si>
  <si>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</si>
  <si>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</si>
  <si>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</si>
  <si>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</si>
  <si>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</si>
  <si>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</si>
  <si>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</si>
  <si>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</si>
  <si>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</si>
  <si>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</si>
  <si>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</si>
  <si>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</si>
  <si>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</si>
  <si>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</si>
  <si>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</si>
  <si>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</si>
  <si>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</si>
  <si>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</si>
  <si>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</si>
  <si>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</si>
  <si>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</si>
  <si>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</si>
  <si>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</si>
  <si>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</si>
  <si>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</si>
  <si>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</si>
  <si>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</si>
  <si>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</si>
  <si>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</si>
  <si>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</si>
  <si>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</si>
  <si>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</si>
  <si>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</si>
  <si>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</si>
  <si>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</si>
  <si>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</si>
  <si>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</si>
  <si>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</si>
  <si>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</si>
  <si>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</si>
  <si>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</si>
  <si>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</si>
  <si>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</si>
  <si>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</si>
  <si>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</si>
  <si>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</si>
  <si>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</si>
  <si>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</si>
  <si>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</si>
  <si>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</si>
  <si>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</si>
  <si>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</si>
  <si>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</si>
  <si>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</si>
  <si>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</si>
  <si>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</si>
  <si>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</si>
  <si>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</si>
  <si>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</si>
  <si>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</si>
  <si>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</si>
  <si>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</si>
  <si>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</si>
  <si>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</si>
  <si>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</si>
  <si>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</si>
  <si>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</si>
  <si>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</si>
  <si>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</si>
  <si>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</si>
  <si>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</si>
  <si>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</si>
  <si>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</si>
  <si>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</si>
  <si>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</si>
  <si>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</si>
  <si>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</si>
  <si>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</si>
  <si>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</si>
  <si>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</si>
  <si>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</si>
  <si>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</si>
  <si>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</si>
  <si>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</si>
  <si>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</si>
  <si>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</si>
  <si>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</si>
  <si>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</si>
  <si>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</si>
  <si>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</si>
  <si>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</si>
  <si>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</si>
  <si>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</si>
  <si>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</si>
  <si>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</si>
  <si>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</si>
  <si>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</si>
  <si>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</si>
  <si>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</si>
  <si>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</si>
  <si>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</si>
  <si>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</si>
  <si>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</si>
  <si>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</si>
  <si>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</si>
  <si>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</si>
  <si>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</si>
  <si>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</si>
  <si>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</si>
  <si>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</si>
  <si>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</si>
  <si>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</si>
  <si>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</si>
  <si>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</si>
  <si>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</si>
  <si>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</si>
  <si>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</si>
  <si>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</si>
  <si>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</si>
  <si>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</si>
  <si>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</si>
  <si>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</si>
  <si>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</si>
  <si>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</si>
  <si>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</si>
  <si>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</si>
  <si>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</si>
  <si>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</si>
  <si>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</si>
  <si>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</si>
  <si>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</si>
  <si>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</si>
  <si>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</si>
  <si>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</si>
  <si>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</si>
  <si>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</si>
  <si>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</si>
  <si>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</si>
  <si>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</si>
  <si>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</si>
  <si>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</si>
  <si>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</si>
  <si>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</si>
  <si>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</si>
  <si>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</si>
  <si>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</si>
  <si>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</si>
  <si>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</si>
  <si>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</si>
  <si>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</si>
  <si>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</si>
  <si>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</si>
  <si>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</si>
  <si>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</si>
  <si>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</si>
  <si>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</si>
  <si>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</si>
  <si>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</si>
  <si>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</si>
  <si>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</si>
  <si>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</si>
  <si>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</si>
  <si>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</si>
  <si>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</si>
  <si>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</si>
  <si>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</si>
  <si>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</si>
  <si>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</si>
  <si>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</si>
  <si>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</si>
  <si>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</si>
  <si>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</si>
  <si>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</si>
  <si>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</si>
  <si>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</si>
  <si>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</si>
  <si>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</si>
  <si>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</si>
  <si>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</si>
  <si>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</si>
  <si>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</si>
  <si>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</si>
  <si>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</si>
  <si>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</si>
  <si>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</si>
  <si>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</si>
  <si>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</si>
  <si>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</si>
  <si>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</si>
  <si>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</si>
  <si>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</si>
  <si>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</si>
  <si>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</si>
  <si>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</si>
  <si>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</si>
  <si>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</si>
  <si>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</si>
  <si>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</si>
  <si>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</si>
  <si>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</si>
  <si>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</si>
  <si>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</si>
  <si>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</si>
  <si>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</si>
  <si>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</si>
  <si>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</si>
  <si>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</si>
  <si>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</si>
  <si>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</si>
  <si>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</si>
  <si>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</si>
  <si>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</si>
  <si>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</si>
  <si>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</si>
  <si>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</si>
  <si>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</si>
  <si>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</si>
  <si>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</si>
  <si>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</si>
  <si>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</si>
  <si>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</si>
  <si>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</si>
  <si>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</si>
  <si>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</si>
  <si>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</si>
  <si>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</si>
  <si>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</si>
  <si>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</si>
  <si>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</si>
  <si>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</si>
  <si>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</si>
  <si>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</si>
  <si>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</si>
  <si>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</si>
  <si>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</si>
  <si>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</si>
  <si>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</si>
  <si>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</si>
  <si>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</si>
  <si>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</si>
  <si>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</si>
  <si>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</si>
  <si>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</si>
  <si>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</si>
  <si>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</si>
  <si>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</si>
  <si>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</si>
  <si>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</si>
  <si>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</si>
  <si>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</si>
  <si>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</si>
  <si>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</si>
  <si>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</si>
  <si>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</si>
  <si>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</si>
  <si>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</si>
  <si>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</si>
  <si>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</si>
  <si>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</si>
  <si>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</si>
  <si>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</si>
  <si>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</si>
  <si>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</si>
  <si>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</si>
  <si>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</si>
  <si>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</si>
  <si>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</si>
  <si>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</si>
  <si>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</si>
  <si>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</si>
  <si>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</si>
  <si>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</si>
  <si>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</si>
  <si>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</si>
  <si>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</si>
  <si>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</si>
  <si>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</si>
  <si>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</si>
  <si>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</si>
  <si>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</si>
  <si>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</si>
  <si>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</si>
  <si>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</si>
  <si>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</si>
  <si>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</si>
  <si>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</si>
  <si>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</si>
  <si>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</si>
  <si>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</si>
  <si>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</si>
  <si>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</si>
  <si>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</si>
  <si>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</si>
  <si>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</si>
  <si>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</si>
  <si>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</si>
  <si>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</si>
  <si>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</si>
  <si>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</si>
  <si>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</si>
  <si>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</si>
  <si>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</si>
  <si>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</si>
  <si>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</si>
  <si>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</si>
  <si>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</si>
  <si>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</si>
  <si>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</si>
  <si>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</si>
  <si>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</si>
  <si>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</si>
  <si>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</si>
  <si>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</si>
  <si>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</si>
  <si>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</si>
  <si>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</si>
  <si>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</si>
  <si>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</si>
  <si>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</si>
  <si>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</si>
  <si>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</si>
  <si>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</si>
  <si>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</si>
  <si>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</si>
  <si>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</si>
  <si>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</si>
  <si>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</si>
  <si>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</si>
  <si>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</si>
  <si>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</si>
  <si>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</si>
  <si>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</si>
  <si>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</si>
  <si>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</si>
  <si>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</si>
  <si>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</si>
  <si>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</si>
  <si>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</si>
  <si>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</si>
  <si>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</si>
  <si>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</si>
  <si>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</si>
  <si>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</si>
  <si>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</si>
  <si>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</si>
  <si>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</si>
  <si>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</si>
  <si>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</si>
  <si>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</si>
  <si>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</si>
  <si>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</si>
  <si>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</si>
  <si>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</si>
  <si>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</si>
  <si>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</si>
  <si>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</si>
  <si>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</si>
  <si>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</si>
  <si>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</si>
  <si>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</si>
  <si>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</si>
  <si>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</si>
  <si>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</si>
  <si>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</si>
  <si>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</si>
  <si>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</si>
  <si>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</si>
  <si>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</si>
  <si>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</si>
  <si>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</si>
  <si>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</si>
  <si>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</si>
  <si>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</si>
  <si>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</si>
  <si>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</si>
  <si>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</si>
  <si>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</si>
  <si>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</si>
  <si>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</si>
  <si>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</si>
  <si>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</si>
  <si>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</si>
  <si>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</si>
  <si>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</si>
  <si>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</si>
  <si>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</si>
  <si>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</si>
  <si>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</si>
  <si>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</si>
  <si>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</si>
  <si>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</si>
  <si>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</si>
  <si>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</si>
  <si>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</si>
  <si>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</si>
  <si>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</si>
  <si>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</si>
  <si>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</si>
  <si>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</si>
  <si>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</si>
  <si>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</si>
  <si>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</si>
  <si>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</si>
  <si>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</si>
  <si>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</si>
  <si>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</si>
  <si>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</si>
  <si>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</si>
  <si>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</si>
  <si>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</si>
  <si>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</si>
  <si>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</si>
  <si>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</si>
  <si>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</si>
  <si>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</si>
  <si>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</si>
  <si>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</si>
  <si>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</si>
  <si>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</si>
  <si>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</si>
  <si>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</si>
  <si>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</si>
  <si>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</si>
  <si>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</si>
  <si>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</si>
  <si>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</si>
  <si>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</si>
  <si>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</si>
  <si>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</si>
  <si>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</si>
  <si>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</si>
  <si>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</si>
  <si>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</si>
  <si>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</si>
  <si>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</si>
  <si>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</si>
  <si>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</si>
  <si>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</si>
  <si>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</si>
  <si>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</si>
  <si>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</si>
  <si>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</si>
  <si>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</si>
  <si>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</si>
  <si>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</si>
  <si>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</si>
  <si>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</si>
  <si>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</si>
  <si>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</si>
  <si>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</si>
  <si>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</si>
  <si>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</si>
  <si>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</si>
  <si>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</si>
  <si>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</si>
  <si>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</si>
  <si>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</si>
  <si>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</si>
  <si>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</si>
  <si>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</si>
  <si>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</si>
  <si>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</si>
  <si>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</si>
  <si>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</si>
  <si>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</si>
  <si>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</si>
  <si>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</si>
  <si>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</si>
  <si>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</si>
  <si>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</si>
  <si>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</si>
  <si>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</si>
  <si>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</si>
  <si>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</si>
  <si>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</si>
  <si>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</si>
  <si>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</si>
  <si>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</si>
  <si>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</si>
  <si>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</si>
  <si>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</si>
  <si>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</si>
  <si>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</si>
  <si>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</si>
  <si>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</si>
  <si>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</si>
  <si>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</si>
  <si>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</si>
  <si>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</si>
  <si>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</si>
  <si>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</si>
  <si>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</si>
  <si>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</si>
  <si>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</si>
  <si>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</si>
  <si>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</si>
  <si>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</si>
  <si>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</si>
  <si>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</si>
  <si>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</si>
  <si>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</si>
  <si>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</si>
  <si>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</si>
  <si>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</si>
  <si>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</si>
  <si>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</si>
  <si>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</si>
  <si>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</si>
  <si>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</si>
  <si>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</si>
  <si>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</si>
  <si>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</si>
  <si>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</si>
  <si>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</si>
  <si>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</si>
  <si>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</si>
  <si>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</si>
  <si>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</si>
  <si>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</si>
  <si>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</si>
  <si>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</si>
  <si>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</si>
  <si>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</si>
  <si>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</si>
  <si>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</si>
  <si>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</si>
  <si>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</si>
  <si>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</si>
  <si>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</si>
  <si>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</si>
  <si>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</si>
  <si>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</si>
  <si>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</si>
  <si>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</si>
  <si>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</si>
  <si>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</si>
  <si>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</si>
  <si>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</si>
  <si>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</si>
  <si>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</si>
  <si>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</si>
  <si>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</si>
  <si>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</si>
  <si>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</si>
  <si>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</si>
  <si>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</si>
  <si>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</si>
  <si>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</si>
  <si>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</si>
  <si>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</si>
  <si>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</si>
  <si>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</si>
  <si>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</si>
  <si>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</si>
  <si>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</si>
  <si>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</si>
  <si>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</si>
  <si>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</si>
  <si>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</si>
  <si>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</si>
  <si>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</si>
  <si>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</si>
  <si>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</si>
  <si>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</si>
  <si>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</si>
  <si>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</si>
  <si>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</si>
  <si>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</si>
  <si>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</si>
  <si>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</si>
  <si>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</si>
  <si>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</si>
  <si>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</si>
  <si>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</si>
  <si>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</si>
  <si>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</si>
  <si>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</si>
  <si>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</si>
  <si>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</si>
  <si>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</si>
  <si>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</si>
  <si>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</si>
  <si>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</si>
  <si>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</si>
  <si>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</si>
  <si>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</si>
  <si>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</si>
  <si>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</si>
  <si>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</si>
  <si>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</si>
  <si>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</si>
  <si>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</si>
  <si>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</si>
  <si>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</si>
  <si>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</si>
  <si>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</si>
  <si>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</si>
  <si>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</si>
  <si>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</si>
  <si>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</si>
  <si>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</si>
  <si>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</si>
  <si>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</si>
  <si>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</si>
  <si>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</si>
  <si>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</si>
  <si>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</si>
  <si>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</si>
  <si>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</si>
  <si>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</si>
  <si>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</si>
  <si>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</si>
  <si>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</si>
  <si>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</si>
  <si>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</si>
  <si>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</si>
  <si>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</si>
  <si>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</si>
  <si>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</si>
  <si>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</si>
  <si>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</si>
  <si>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</si>
  <si>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</si>
  <si>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</si>
  <si>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</si>
  <si>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</si>
  <si>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</si>
  <si>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</si>
  <si>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</si>
  <si>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</si>
  <si>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</si>
  <si>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</si>
  <si>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</si>
  <si>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</si>
  <si>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</si>
  <si>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</si>
  <si>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</si>
  <si>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</si>
  <si>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</si>
  <si>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</si>
  <si>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</si>
  <si>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</si>
  <si>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</si>
  <si>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</si>
  <si>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</si>
  <si>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</si>
  <si>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</si>
  <si>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</si>
  <si>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</si>
  <si>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</si>
  <si>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</si>
  <si>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</si>
  <si>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</si>
  <si>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</si>
  <si>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</si>
  <si>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</si>
  <si>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</si>
  <si>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</si>
  <si>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</si>
  <si>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</si>
  <si>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</si>
  <si>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</si>
  <si>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</si>
  <si>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</si>
  <si>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</si>
  <si>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</si>
  <si>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</si>
  <si>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</si>
  <si>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</si>
  <si>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</si>
  <si>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</si>
  <si>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</si>
  <si>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</si>
  <si>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</si>
  <si>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</si>
  <si>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</si>
  <si>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</si>
  <si>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</si>
  <si>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</si>
  <si>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</si>
  <si>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</si>
  <si>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</si>
  <si>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</si>
  <si>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</si>
  <si>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</si>
  <si>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</si>
  <si>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</si>
  <si>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</si>
  <si>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</si>
  <si>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</si>
  <si>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</si>
  <si>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</si>
  <si>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</si>
  <si>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</si>
  <si>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</si>
  <si>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</si>
  <si>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</si>
  <si>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</si>
  <si>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</si>
  <si>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</si>
  <si>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</si>
  <si>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</si>
  <si>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</si>
  <si>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</si>
  <si>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</si>
  <si>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</si>
  <si>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</si>
  <si>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</si>
  <si>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</si>
  <si>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</si>
  <si>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</si>
  <si>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</si>
  <si>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</si>
  <si>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</si>
  <si>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</si>
  <si>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</si>
  <si>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</si>
  <si>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</si>
  <si>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</si>
  <si>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</si>
  <si>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</si>
  <si>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</si>
  <si>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</si>
  <si>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</si>
  <si>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</si>
  <si>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</si>
  <si>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</si>
  <si>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</si>
  <si>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</si>
  <si>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</si>
  <si>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</si>
  <si>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</si>
  <si>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</si>
  <si>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</si>
  <si>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</si>
  <si>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</si>
  <si>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</si>
  <si>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</si>
  <si>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</si>
  <si>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</si>
  <si>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</si>
  <si>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</si>
  <si>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</si>
  <si>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</si>
  <si>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</si>
  <si>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</si>
  <si>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</si>
  <si>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</si>
  <si>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</si>
  <si>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</si>
  <si>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</si>
  <si>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</si>
  <si>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</si>
  <si>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</si>
  <si>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</si>
  <si>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</si>
  <si>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</si>
  <si>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</si>
  <si>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</si>
  <si>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</si>
  <si>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</si>
  <si>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</si>
  <si>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</si>
  <si>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</si>
  <si>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</si>
  <si>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</si>
  <si>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</si>
  <si>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</si>
  <si>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</si>
  <si>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</si>
  <si>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</si>
  <si>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</si>
  <si>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</si>
  <si>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</si>
  <si>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</si>
  <si>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</si>
  <si>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</si>
  <si>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</si>
  <si>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</si>
  <si>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</si>
  <si>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</si>
  <si>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</si>
  <si>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</si>
  <si>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</si>
  <si>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</si>
  <si>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</si>
  <si>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</si>
  <si>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</si>
  <si>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</si>
  <si>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</si>
  <si>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</si>
  <si>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</si>
  <si>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</si>
  <si>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</si>
  <si>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</si>
  <si>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</si>
  <si>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</si>
  <si>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</si>
  <si>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</si>
  <si>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</si>
  <si>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</si>
  <si>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</si>
  <si>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</si>
  <si>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</si>
  <si>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</si>
  <si>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</si>
  <si>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</si>
  <si>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</si>
  <si>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</si>
  <si>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</si>
  <si>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</si>
  <si>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</si>
  <si>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</si>
  <si>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</si>
  <si>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</si>
  <si>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</si>
  <si>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</si>
  <si>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</si>
  <si>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</si>
  <si>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</si>
  <si>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</si>
  <si>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</si>
  <si>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</si>
  <si>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</si>
  <si>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</si>
  <si>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</si>
  <si>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</si>
  <si>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</si>
  <si>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</si>
  <si>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</si>
  <si>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</si>
  <si>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</si>
  <si>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</si>
  <si>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</si>
  <si>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</si>
  <si>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</si>
  <si>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</si>
  <si>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</si>
  <si>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</si>
  <si>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</si>
  <si>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</si>
  <si>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</si>
  <si>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</si>
  <si>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</si>
  <si>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</si>
  <si>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</si>
  <si>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</si>
  <si>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</si>
  <si>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</si>
  <si>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</si>
  <si>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</si>
  <si>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</si>
  <si>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</si>
  <si>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</si>
  <si>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</si>
  <si>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</si>
  <si>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</si>
  <si>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</si>
  <si>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</si>
  <si>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</si>
  <si>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</si>
  <si>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</si>
  <si>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</si>
  <si>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</si>
  <si>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</si>
  <si>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</si>
  <si>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</si>
  <si>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</si>
  <si>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</si>
  <si>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</si>
  <si>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</si>
  <si>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</si>
  <si>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</si>
  <si>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</si>
  <si>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</si>
  <si>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</si>
  <si>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</si>
  <si>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</si>
  <si>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</si>
  <si>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</si>
  <si>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</si>
  <si>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</si>
  <si>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</si>
  <si>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</si>
  <si>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</si>
  <si>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</si>
  <si>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</si>
  <si>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</si>
  <si>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</si>
  <si>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</si>
  <si>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</si>
  <si>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</si>
  <si>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</si>
  <si>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</si>
  <si>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</si>
  <si>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</si>
  <si>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</si>
  <si>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</si>
  <si>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</si>
  <si>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</si>
  <si>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</si>
  <si>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</si>
  <si>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</si>
  <si>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</si>
  <si>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</si>
  <si>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</si>
  <si>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</si>
  <si>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</si>
  <si>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</si>
  <si>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</si>
  <si>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</si>
  <si>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</si>
  <si>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</si>
  <si>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</si>
  <si>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</si>
  <si>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</si>
  <si>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</si>
  <si>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</si>
  <si>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</si>
  <si>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</si>
  <si>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</si>
  <si>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</si>
  <si>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</si>
  <si>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</si>
  <si>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</si>
  <si>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</si>
  <si>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</si>
  <si>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</si>
  <si>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</si>
  <si>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</si>
  <si>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</si>
  <si>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</si>
  <si>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</si>
  <si>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</si>
  <si>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</si>
  <si>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</si>
  <si>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</si>
  <si>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</si>
  <si>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</si>
  <si>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</si>
  <si>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</si>
  <si>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</si>
  <si>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</si>
  <si>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</si>
  <si>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</si>
  <si>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</si>
  <si>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</si>
  <si>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</si>
  <si>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</si>
  <si>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</si>
  <si>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</si>
  <si>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</si>
  <si>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</si>
  <si>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</si>
  <si>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</si>
  <si>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</si>
  <si>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</si>
  <si>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</si>
  <si>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</si>
  <si>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</si>
  <si>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</si>
  <si>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</si>
  <si>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</si>
  <si>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</si>
  <si>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</si>
  <si>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</si>
  <si>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</si>
  <si>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</si>
  <si>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</si>
  <si>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</si>
  <si>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</si>
  <si>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</si>
  <si>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</si>
  <si>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</si>
  <si>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</si>
  <si>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</si>
  <si>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</si>
  <si>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</si>
  <si>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</si>
  <si>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</si>
  <si>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</si>
  <si>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</si>
  <si>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</si>
  <si>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</si>
  <si>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</si>
  <si>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</si>
  <si>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</si>
  <si>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</si>
  <si>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</si>
  <si>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</si>
  <si>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</si>
  <si>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</si>
  <si>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</si>
  <si>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</si>
  <si>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</si>
  <si>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</si>
  <si>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</si>
  <si>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</si>
  <si>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</si>
  <si>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</si>
  <si>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</si>
  <si>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</si>
  <si>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</si>
  <si>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</si>
  <si>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</si>
  <si>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</si>
  <si>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</si>
  <si>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</si>
  <si>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</si>
  <si>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</si>
  <si>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</si>
  <si>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</si>
  <si>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</si>
  <si>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</si>
  <si>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</si>
  <si>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</si>
  <si>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</si>
  <si>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</si>
  <si>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</si>
  <si>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</si>
  <si>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</si>
  <si>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</si>
  <si>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</si>
  <si>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</si>
  <si>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</si>
  <si>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</si>
  <si>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</si>
  <si>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</si>
  <si>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</si>
  <si>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</si>
  <si>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</si>
  <si>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</si>
  <si>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</si>
  <si>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</si>
  <si>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</si>
  <si>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</si>
  <si>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</si>
  <si>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</si>
  <si>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</si>
  <si>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</si>
  <si>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</si>
  <si>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</si>
  <si>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</si>
  <si>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</si>
  <si>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</si>
  <si>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</si>
  <si>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</si>
  <si>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</si>
  <si>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</si>
  <si>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</si>
  <si>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</si>
  <si>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</si>
  <si>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</si>
  <si>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</si>
  <si>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</si>
  <si>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</si>
  <si>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</si>
  <si>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</si>
  <si>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</si>
  <si>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</si>
  <si>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</si>
  <si>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</si>
  <si>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</si>
  <si>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</si>
  <si>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</si>
  <si>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</si>
  <si>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</si>
  <si>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</si>
  <si>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</si>
  <si>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</si>
  <si>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</si>
  <si>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</si>
  <si>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</si>
  <si>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</si>
  <si>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</si>
  <si>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</si>
  <si>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</si>
  <si>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</si>
  <si>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</si>
  <si>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</si>
  <si>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</si>
  <si>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</si>
  <si>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</si>
  <si>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</si>
  <si>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</si>
  <si>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</si>
  <si>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</si>
  <si>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</si>
  <si>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</si>
  <si>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</si>
  <si>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</si>
  <si>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</si>
  <si>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</si>
  <si>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</si>
  <si>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</si>
  <si>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</si>
  <si>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</si>
  <si>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</si>
  <si>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</si>
  <si>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</si>
  <si>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</si>
  <si>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</si>
  <si>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</si>
  <si>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</si>
  <si>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</si>
  <si>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</si>
  <si>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</si>
  <si>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</si>
  <si>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</si>
  <si>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</si>
  <si>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</si>
  <si>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</si>
  <si>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</si>
  <si>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</si>
  <si>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</si>
  <si>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</si>
  <si>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</si>
  <si>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</si>
  <si>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</si>
  <si>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</si>
  <si>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</si>
  <si>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</si>
  <si>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</si>
  <si>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</si>
  <si>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</si>
  <si>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</si>
  <si>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</si>
  <si>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</si>
  <si>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</si>
  <si>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</si>
  <si>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</si>
  <si>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</si>
  <si>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</si>
  <si>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</si>
  <si>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</si>
  <si>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</si>
  <si>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</si>
  <si>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</si>
  <si>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</si>
  <si>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</si>
  <si>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</si>
  <si>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</si>
  <si>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</si>
  <si>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</si>
  <si>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</si>
  <si>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</si>
  <si>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</si>
  <si>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</si>
  <si>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</si>
  <si>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</si>
  <si>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</si>
  <si>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</si>
  <si>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</si>
  <si>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</si>
  <si>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</si>
  <si>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</si>
  <si>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</si>
  <si>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</si>
  <si>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</si>
  <si>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</si>
  <si>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</si>
  <si>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</si>
  <si>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</si>
  <si>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</si>
  <si>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</si>
  <si>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</si>
  <si>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</si>
  <si>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</si>
  <si>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</si>
  <si>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</si>
  <si>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</si>
  <si>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</si>
  <si>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</si>
  <si>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</si>
  <si>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</si>
  <si>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</si>
  <si>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</si>
  <si>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</si>
  <si>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</si>
  <si>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</si>
  <si>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</si>
  <si>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</si>
  <si>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</si>
  <si>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</si>
  <si>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</si>
  <si>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</si>
  <si>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</si>
  <si>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</si>
  <si>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</si>
  <si>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</si>
  <si>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</si>
  <si>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</si>
  <si>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</si>
  <si>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</si>
  <si>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</si>
  <si>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</si>
  <si>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</si>
  <si>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</si>
  <si>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</si>
  <si>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</si>
  <si>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</si>
  <si>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</si>
  <si>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</si>
  <si>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</si>
  <si>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</si>
  <si>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</si>
  <si>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</si>
  <si>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</si>
  <si>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</si>
  <si>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</si>
  <si>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</si>
  <si>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</si>
  <si>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</si>
  <si>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</si>
  <si>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</si>
  <si>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</si>
  <si>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</si>
  <si>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</si>
  <si>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</si>
  <si>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</si>
  <si>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</si>
  <si>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</si>
  <si>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</si>
  <si>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</si>
  <si>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</si>
  <si>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</si>
  <si>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</si>
  <si>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</si>
  <si>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</si>
  <si>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</si>
  <si>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</si>
  <si>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</si>
  <si>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</si>
  <si>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</si>
  <si>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</si>
  <si>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</si>
  <si>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</si>
  <si>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</si>
  <si>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</si>
  <si>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</si>
  <si>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</si>
  <si>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</si>
  <si>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</si>
  <si>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</si>
  <si>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</si>
  <si>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</si>
  <si>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</si>
  <si>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</si>
  <si>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</si>
  <si>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</si>
  <si>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</si>
  <si>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</si>
  <si>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</si>
  <si>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</si>
  <si>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</si>
  <si>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</si>
  <si>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</si>
  <si>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</si>
  <si>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</si>
  <si>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</si>
  <si>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</si>
  <si>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</si>
  <si>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</si>
  <si>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</si>
  <si>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</si>
  <si>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</si>
  <si>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</si>
  <si>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</si>
  <si>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</si>
  <si>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</si>
  <si>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</si>
  <si>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</si>
  <si>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</si>
  <si>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</si>
  <si>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</si>
  <si>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</si>
  <si>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</si>
  <si>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</si>
  <si>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</si>
  <si>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</si>
  <si>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</si>
  <si>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</si>
  <si>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</si>
  <si>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</si>
  <si>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</si>
  <si>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</si>
  <si>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</si>
  <si>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</si>
  <si>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</si>
  <si>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</si>
  <si>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</si>
  <si>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</si>
  <si>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</si>
  <si>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</si>
  <si>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</si>
  <si>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</si>
  <si>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</si>
  <si>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</si>
  <si>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</si>
  <si>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</si>
  <si>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</si>
  <si>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</si>
  <si>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</si>
  <si>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</si>
  <si>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</si>
  <si>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</si>
  <si>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</si>
  <si>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</si>
  <si>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</si>
  <si>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</si>
  <si>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</si>
  <si>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</si>
  <si>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</si>
  <si>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</si>
  <si>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</si>
  <si>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</si>
  <si>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</si>
  <si>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</si>
  <si>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</si>
  <si>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</si>
  <si>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</si>
  <si>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</si>
  <si>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</si>
  <si>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</si>
  <si>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</si>
  <si>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</si>
  <si>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</si>
  <si>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</si>
  <si>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</si>
  <si>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</si>
  <si>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</si>
  <si>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</si>
  <si>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</si>
  <si>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</si>
  <si>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</si>
  <si>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</si>
  <si>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</si>
  <si>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</si>
  <si>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</si>
  <si>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</si>
  <si>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</si>
  <si>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</si>
  <si>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</si>
  <si>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</si>
  <si>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</si>
  <si>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</si>
  <si>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</si>
  <si>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</si>
  <si>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</si>
  <si>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</si>
  <si>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</si>
  <si>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</si>
  <si>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</si>
  <si>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</si>
  <si>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</si>
  <si>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</si>
  <si>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</si>
  <si>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</si>
  <si>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</si>
  <si>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</si>
  <si>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</si>
  <si>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</si>
  <si>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</si>
  <si>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</si>
  <si>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</si>
  <si>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</si>
  <si>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</si>
  <si>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</si>
  <si>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</si>
  <si>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</si>
  <si>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</si>
  <si>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</si>
  <si>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</si>
  <si>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</si>
  <si>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</si>
  <si>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</si>
  <si>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</si>
  <si>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</si>
  <si>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</si>
  <si>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</si>
  <si>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</si>
  <si>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</si>
  <si>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</si>
  <si>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</si>
  <si>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</si>
  <si>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</si>
  <si>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</si>
  <si>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</si>
  <si>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</si>
  <si>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</si>
  <si>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</si>
  <si>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</si>
  <si>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</si>
  <si>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</si>
  <si>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</si>
  <si>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</si>
  <si>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</si>
  <si>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</si>
  <si>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</si>
  <si>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</si>
  <si>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</si>
  <si>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</si>
  <si>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</si>
  <si>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</si>
  <si>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</si>
  <si>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</si>
  <si>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</si>
  <si>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</si>
  <si>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</si>
  <si>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</si>
  <si>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</si>
  <si>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</si>
  <si>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</si>
  <si>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</si>
  <si>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</si>
  <si>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</si>
  <si>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</si>
  <si>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</si>
  <si>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</si>
  <si>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</si>
  <si>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</si>
  <si>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</si>
  <si>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</si>
  <si>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</si>
  <si>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</si>
  <si>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</si>
  <si>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</si>
  <si>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</si>
  <si>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</si>
  <si>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</si>
  <si>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</si>
  <si>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</si>
  <si>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</si>
  <si>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</si>
  <si>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</si>
  <si>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</si>
  <si>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</si>
  <si>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</si>
  <si>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</si>
  <si>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</si>
  <si>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</si>
  <si>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</si>
  <si>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</si>
  <si>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</si>
  <si>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</si>
  <si>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</si>
  <si>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</si>
  <si>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</si>
  <si>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</si>
  <si>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</si>
  <si>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</si>
  <si>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</si>
  <si>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</si>
  <si>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</si>
  <si>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</si>
  <si>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</si>
  <si>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</si>
  <si>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</si>
  <si>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</si>
  <si>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</si>
  <si>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</si>
  <si>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</si>
  <si>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</si>
  <si>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</si>
  <si>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</si>
  <si>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</si>
  <si>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</si>
  <si>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</si>
  <si>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</si>
  <si>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</si>
  <si>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</si>
  <si>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</si>
  <si>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</si>
  <si>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</si>
  <si>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</si>
  <si>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</si>
  <si>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</si>
  <si>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</si>
  <si>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</si>
  <si>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</si>
  <si>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</si>
  <si>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</si>
  <si>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</si>
  <si>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</si>
  <si>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</si>
  <si>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</si>
  <si>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</si>
  <si>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</si>
  <si>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</si>
  <si>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</si>
  <si>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</si>
  <si>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</si>
  <si>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</si>
  <si>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</si>
  <si>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</si>
  <si>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</si>
  <si>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</si>
  <si>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</si>
  <si>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</si>
  <si>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</si>
  <si>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</si>
  <si>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</si>
  <si>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</si>
  <si>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</si>
  <si>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</si>
  <si>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</si>
  <si>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</si>
  <si>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</si>
  <si>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</si>
  <si>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</si>
  <si>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</si>
  <si>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</si>
  <si>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</si>
  <si>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</si>
  <si>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</si>
  <si>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</si>
  <si>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</si>
  <si>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</si>
  <si>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</si>
  <si>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</si>
  <si>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</si>
  <si>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</si>
  <si>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</si>
  <si>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</si>
  <si>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</si>
  <si>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</si>
  <si>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</si>
  <si>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</si>
  <si>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</si>
  <si>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</si>
  <si>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</si>
  <si>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</si>
  <si>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</si>
  <si>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</si>
  <si>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</si>
  <si>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</si>
  <si>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</si>
  <si>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</si>
  <si>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</si>
  <si>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</si>
  <si>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</si>
  <si>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</si>
  <si>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</si>
  <si>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</si>
  <si>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</si>
  <si>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</si>
  <si>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</si>
  <si>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</si>
  <si>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</si>
  <si>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</si>
  <si>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</si>
  <si>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</si>
  <si>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</si>
  <si>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</si>
  <si>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</si>
  <si>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</si>
  <si>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</si>
  <si>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</si>
  <si>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</si>
  <si>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</si>
  <si>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</si>
  <si>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</si>
  <si>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</si>
  <si>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</si>
  <si>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</si>
  <si>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</si>
  <si>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</si>
  <si>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</si>
  <si>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</si>
  <si>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</si>
  <si>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</si>
  <si>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</si>
  <si>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</si>
  <si>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</si>
  <si>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</si>
  <si>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</si>
  <si>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</si>
  <si>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</si>
  <si>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</si>
  <si>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</si>
  <si>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</si>
  <si>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</si>
  <si>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</si>
  <si>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</si>
  <si>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</si>
  <si>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</si>
  <si>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</si>
  <si>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</si>
  <si>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</si>
  <si>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</si>
  <si>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</si>
  <si>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</si>
  <si>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</si>
  <si>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</si>
  <si>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</si>
  <si>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</si>
  <si>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</si>
  <si>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</si>
  <si>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</si>
  <si>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</si>
  <si>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</si>
  <si>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</si>
  <si>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</si>
  <si>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</si>
  <si>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</si>
  <si>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</si>
  <si>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</si>
  <si>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</si>
  <si>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</si>
  <si>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</si>
  <si>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</si>
  <si>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</si>
  <si>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</si>
  <si>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</si>
  <si>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</si>
  <si>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</si>
  <si>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</si>
  <si>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</si>
  <si>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</si>
  <si>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</si>
  <si>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</si>
  <si>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</si>
  <si>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</si>
  <si>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</si>
  <si>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</si>
  <si>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</si>
  <si>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</si>
  <si>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</si>
  <si>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</si>
  <si>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</si>
  <si>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</si>
  <si>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</si>
  <si>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</si>
  <si>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</si>
  <si>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</si>
  <si>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</si>
  <si>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</si>
  <si>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</si>
  <si>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</si>
  <si>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</si>
  <si>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</si>
  <si>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</si>
  <si>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</si>
  <si>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</si>
  <si>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</si>
  <si>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</si>
  <si>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</si>
  <si>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</si>
  <si>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</si>
  <si>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</si>
  <si>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</si>
  <si>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</si>
  <si>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</si>
  <si>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</si>
  <si>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</si>
  <si>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</si>
  <si>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</si>
  <si>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</si>
  <si>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</si>
  <si>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</si>
  <si>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</si>
  <si>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</si>
  <si>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</si>
  <si>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</si>
  <si>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</si>
  <si>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</si>
  <si>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</si>
  <si>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</si>
  <si>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</si>
  <si>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</si>
  <si>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</si>
  <si>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</si>
  <si>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</si>
  <si>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</si>
  <si>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</si>
  <si>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</si>
  <si>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</si>
  <si>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</si>
  <si>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</si>
  <si>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</si>
  <si>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</si>
  <si>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</si>
  <si>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</si>
  <si>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</si>
  <si>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</si>
  <si>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</si>
  <si>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</si>
  <si>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</si>
  <si>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</si>
  <si>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</si>
  <si>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</si>
  <si>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</si>
  <si>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</si>
  <si>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</si>
  <si>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</si>
  <si>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</si>
  <si>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</si>
  <si>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</si>
  <si>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</si>
  <si>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</si>
  <si>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</si>
  <si>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</si>
  <si>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</si>
  <si>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</si>
  <si>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</si>
  <si>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</si>
  <si>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</si>
  <si>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</si>
  <si>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</si>
  <si>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</si>
  <si>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</si>
  <si>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</si>
  <si>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</si>
  <si>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</si>
  <si>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</si>
  <si>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</si>
  <si>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</si>
  <si>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</si>
  <si>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</si>
  <si>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</si>
  <si>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</si>
  <si>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</si>
  <si>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</si>
  <si>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</si>
  <si>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</si>
  <si>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</si>
  <si>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</si>
  <si>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</si>
  <si>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</si>
  <si>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</si>
  <si>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</si>
  <si>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</si>
  <si>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</si>
  <si>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</si>
  <si>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</si>
  <si>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</si>
  <si>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</si>
  <si>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</si>
  <si>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</si>
  <si>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</si>
  <si>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</si>
  <si>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</si>
  <si>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</si>
  <si>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</si>
  <si>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</si>
  <si>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</si>
  <si>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</si>
  <si>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</si>
  <si>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</si>
  <si>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</si>
  <si>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</si>
  <si>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</si>
  <si>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</si>
  <si>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</si>
  <si>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</si>
  <si>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</si>
  <si>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</si>
  <si>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</si>
  <si>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</si>
  <si>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</si>
  <si>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</si>
  <si>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</si>
  <si>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</si>
  <si>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</si>
  <si>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</si>
  <si>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</si>
  <si>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</si>
  <si>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</si>
  <si>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</si>
  <si>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</si>
  <si>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</si>
  <si>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</si>
  <si>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</si>
  <si>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</si>
  <si>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</si>
  <si>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</si>
  <si>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</si>
  <si>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</si>
  <si>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</si>
  <si>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</si>
  <si>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</si>
  <si>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</si>
  <si>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</si>
  <si>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</si>
  <si>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</si>
  <si>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</si>
  <si>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</si>
  <si>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</si>
  <si>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</si>
  <si>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</si>
  <si>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</si>
  <si>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</si>
  <si>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</si>
  <si>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</si>
  <si>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</si>
  <si>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</si>
  <si>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</si>
  <si>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</si>
  <si>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</si>
  <si>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</si>
  <si>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</si>
  <si>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</si>
  <si>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</si>
  <si>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</si>
  <si>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</si>
  <si>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</si>
  <si>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</si>
  <si>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</si>
  <si>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</si>
  <si>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</si>
  <si>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</si>
  <si>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</si>
  <si>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</si>
  <si>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</si>
  <si>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</si>
  <si>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</si>
  <si>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</si>
  <si>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</si>
  <si>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</si>
  <si>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</si>
  <si>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</si>
  <si>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</si>
  <si>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</si>
  <si>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</si>
  <si>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</si>
  <si>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</si>
  <si>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</si>
  <si>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</si>
  <si>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</si>
  <si>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</si>
  <si>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</si>
  <si>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</si>
  <si>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</si>
  <si>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</si>
  <si>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</si>
  <si>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</si>
  <si>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</si>
  <si>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</si>
  <si>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</si>
  <si>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</si>
  <si>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</si>
  <si>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</si>
  <si>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</si>
  <si>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</si>
  <si>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</si>
  <si>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</si>
  <si>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</si>
  <si>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</si>
  <si>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</si>
  <si>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</si>
  <si>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</si>
  <si>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</si>
  <si>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</si>
  <si>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</si>
  <si>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</si>
  <si>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</si>
  <si>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</si>
  <si>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</si>
  <si>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</si>
  <si>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</si>
  <si>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</si>
  <si>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</si>
  <si>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</si>
  <si>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</si>
  <si>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</si>
  <si>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</si>
  <si>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</si>
  <si>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</si>
  <si>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</si>
  <si>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</si>
  <si>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</si>
  <si>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</si>
  <si>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</si>
  <si>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</si>
  <si>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</si>
  <si>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</si>
  <si>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</si>
  <si>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</si>
  <si>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</si>
  <si>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</si>
  <si>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</si>
  <si>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</si>
  <si>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</si>
  <si>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</si>
  <si>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</si>
  <si>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</si>
  <si>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</si>
  <si>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</si>
  <si>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</si>
  <si>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</si>
  <si>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</si>
  <si>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</si>
  <si>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</si>
  <si>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</si>
  <si>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</si>
  <si>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</si>
  <si>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</si>
  <si>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</si>
  <si>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</si>
  <si>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</si>
  <si>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</si>
  <si>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</si>
  <si>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</si>
  <si>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</si>
  <si>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</si>
  <si>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</si>
  <si>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</si>
  <si>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</si>
  <si>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</si>
  <si>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</si>
  <si>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</si>
  <si>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</si>
  <si>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</si>
  <si>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</si>
  <si>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</si>
  <si>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</si>
  <si>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</si>
  <si>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</si>
  <si>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</si>
  <si>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</si>
  <si>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</si>
  <si>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</si>
  <si>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</si>
  <si>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</si>
  <si>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</si>
  <si>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</si>
  <si>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</si>
  <si>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</si>
  <si>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</si>
  <si>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</si>
  <si>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</si>
  <si>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</si>
  <si>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</si>
  <si>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</si>
  <si>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</si>
  <si>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</si>
  <si>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</si>
  <si>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</si>
  <si>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</si>
  <si>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</si>
  <si>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</si>
  <si>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</si>
  <si>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</si>
  <si>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</si>
  <si>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</si>
  <si>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</si>
  <si>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</si>
  <si>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</si>
  <si>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</si>
  <si>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</si>
  <si>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</si>
  <si>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</si>
  <si>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</si>
  <si>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</si>
  <si>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</si>
  <si>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</si>
  <si>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</si>
  <si>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</si>
  <si>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</si>
  <si>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</si>
  <si>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</si>
  <si>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</si>
  <si>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</si>
  <si>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</si>
  <si>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</si>
  <si>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</si>
  <si>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</si>
  <si>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</si>
  <si>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</si>
  <si>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</si>
  <si>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</si>
  <si>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</si>
  <si>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</si>
  <si>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</si>
  <si>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</si>
  <si>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</si>
  <si>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</si>
  <si>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</si>
  <si>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</si>
  <si>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</si>
  <si>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</si>
  <si>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</si>
  <si>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</si>
  <si>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</si>
  <si>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</si>
  <si>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</si>
  <si>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</si>
  <si>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</si>
  <si>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</si>
  <si>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</si>
  <si>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</si>
  <si>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</si>
  <si>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</si>
  <si>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</si>
  <si>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</si>
  <si>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</si>
  <si>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</si>
  <si>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</si>
  <si>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</si>
  <si>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</si>
  <si>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</si>
  <si>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</si>
  <si>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</si>
  <si>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</si>
  <si>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</si>
  <si>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</si>
  <si>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</si>
  <si>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</si>
  <si>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</si>
  <si>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</si>
  <si>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</si>
  <si>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</si>
  <si>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</si>
  <si>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</si>
  <si>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</si>
  <si>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</si>
  <si>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</si>
  <si>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</si>
  <si>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</si>
  <si>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</si>
  <si>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</si>
  <si>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</si>
  <si>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</si>
  <si>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</si>
  <si>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</si>
  <si>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</si>
  <si>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</si>
  <si>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</si>
  <si>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</si>
  <si>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</si>
  <si>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</si>
  <si>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</si>
  <si>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</si>
  <si>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</si>
  <si>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</si>
  <si>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</si>
  <si>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</si>
  <si>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</si>
  <si>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</si>
  <si>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</si>
  <si>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</si>
  <si>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</si>
  <si>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</si>
  <si>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</si>
  <si>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</si>
  <si>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</si>
  <si>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</si>
  <si>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</si>
  <si>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</si>
  <si>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</si>
  <si>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</si>
  <si>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</si>
  <si>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</si>
  <si>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</si>
  <si>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</si>
  <si>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</si>
  <si>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</si>
  <si>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</si>
  <si>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</si>
  <si>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</si>
  <si>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</si>
  <si>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</si>
  <si>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</si>
  <si>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</si>
  <si>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</si>
  <si>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</si>
  <si>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</si>
  <si>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</si>
  <si>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</si>
  <si>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</si>
  <si>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</si>
  <si>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</si>
  <si>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</si>
  <si>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</si>
  <si>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</si>
  <si>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</si>
  <si>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</si>
  <si>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</si>
  <si>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</si>
  <si>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</si>
  <si>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</si>
  <si>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</si>
  <si>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</si>
  <si>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</si>
  <si>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</si>
  <si>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</si>
  <si>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</si>
  <si>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</si>
  <si>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</si>
  <si>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</si>
  <si>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</si>
  <si>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</si>
  <si>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</si>
  <si>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</si>
  <si>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</si>
  <si>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</si>
  <si>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</si>
  <si>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</si>
  <si>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</si>
  <si>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</si>
  <si>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</si>
  <si>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</si>
  <si>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</si>
  <si>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</si>
  <si>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</si>
  <si>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</si>
  <si>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</si>
  <si>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</si>
  <si>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</si>
  <si>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</si>
  <si>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</si>
  <si>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</si>
  <si>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</si>
  <si>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</si>
  <si>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</si>
  <si>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</si>
  <si>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</si>
  <si>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</si>
  <si>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</si>
  <si>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</si>
  <si>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</si>
  <si>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</si>
  <si>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</si>
  <si>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</si>
  <si>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</si>
  <si>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</si>
  <si>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</si>
  <si>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</si>
  <si>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</si>
  <si>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</si>
  <si>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</si>
  <si>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</si>
  <si>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</si>
  <si>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</si>
  <si>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</si>
  <si>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</si>
  <si>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</si>
  <si>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</si>
  <si>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</si>
  <si>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</si>
  <si>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</si>
  <si>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</si>
  <si>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</si>
  <si>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</si>
  <si>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</si>
  <si>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</si>
  <si>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</si>
  <si>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</si>
  <si>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</si>
  <si>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</si>
  <si>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</si>
  <si>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</si>
  <si>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</si>
  <si>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</si>
  <si>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</si>
  <si>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</si>
  <si>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</si>
  <si>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</si>
  <si>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</si>
  <si>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</si>
  <si>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</si>
  <si>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</si>
  <si>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</si>
  <si>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</si>
  <si>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</si>
  <si>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</si>
  <si>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</si>
  <si>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</si>
  <si>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</si>
  <si>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</si>
  <si>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</si>
  <si>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</si>
  <si>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</si>
  <si>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</si>
  <si>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</si>
  <si>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</si>
  <si>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</si>
  <si>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</si>
  <si>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</si>
  <si>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</si>
  <si>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</si>
  <si>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</si>
  <si>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</si>
  <si>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</si>
  <si>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</si>
  <si>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</si>
  <si>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</si>
  <si>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</si>
  <si>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</si>
  <si>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</si>
  <si>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</si>
  <si>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</si>
  <si>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</si>
  <si>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</si>
  <si>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</si>
  <si>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</si>
  <si>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</si>
  <si>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</si>
  <si>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</si>
  <si>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</si>
  <si>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</si>
  <si>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</si>
  <si>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</si>
  <si>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</si>
  <si>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</si>
  <si>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</si>
  <si>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</si>
  <si>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</si>
  <si>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</si>
  <si>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</si>
  <si>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</si>
  <si>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</si>
  <si>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</si>
  <si>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</si>
  <si>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</si>
  <si>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</si>
  <si>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</si>
  <si>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</si>
  <si>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</si>
  <si>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</si>
  <si>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</si>
  <si>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</si>
  <si>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</si>
  <si>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</si>
  <si>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</si>
  <si>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</si>
  <si>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</si>
  <si>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</si>
  <si>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</si>
  <si>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</si>
  <si>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</si>
  <si>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</si>
  <si>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</si>
  <si>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</si>
  <si>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</si>
  <si>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</si>
  <si>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</si>
  <si>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</si>
  <si>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</si>
  <si>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</si>
  <si>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</si>
  <si>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</si>
  <si>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</si>
  <si>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</si>
  <si>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</si>
  <si>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</si>
  <si>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</si>
  <si>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</si>
  <si>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</si>
  <si>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</si>
  <si>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</si>
  <si>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</si>
  <si>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</si>
  <si>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</si>
  <si>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</si>
  <si>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</si>
  <si>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</si>
  <si>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</si>
  <si>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</si>
  <si>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</si>
  <si>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</si>
  <si>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</si>
  <si>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</si>
  <si>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</si>
  <si>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</si>
  <si>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</si>
  <si>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</si>
  <si>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</si>
  <si>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</si>
  <si>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</si>
  <si>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</si>
  <si>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</si>
  <si>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</si>
  <si>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</si>
  <si>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</si>
  <si>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</si>
  <si>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</si>
  <si>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</si>
  <si>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</si>
  <si>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</si>
  <si>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</si>
  <si>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</si>
  <si>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</si>
  <si>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</si>
  <si>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</si>
  <si>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</si>
  <si>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</si>
  <si>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</si>
  <si>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</si>
  <si>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</si>
  <si>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</si>
  <si>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</si>
  <si>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</si>
  <si>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</si>
  <si>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</si>
  <si>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</si>
  <si>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</si>
  <si>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</si>
  <si>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</si>
  <si>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</si>
  <si>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</si>
  <si>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</si>
  <si>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</si>
  <si>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</si>
  <si>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</si>
  <si>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</si>
  <si>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</si>
  <si>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</si>
  <si>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</si>
  <si>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</si>
  <si>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</si>
  <si>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</si>
  <si>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</si>
  <si>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</si>
  <si>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</si>
  <si>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</si>
  <si>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</si>
  <si>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</si>
  <si>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</si>
  <si>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</si>
  <si>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</si>
  <si>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</si>
  <si>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</si>
  <si>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</si>
  <si>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</si>
  <si>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</si>
  <si>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</si>
  <si>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</si>
  <si>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</si>
  <si>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</si>
  <si>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</si>
  <si>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</si>
  <si>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</si>
  <si>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</si>
  <si>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</si>
  <si>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</si>
  <si>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</si>
  <si>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</si>
  <si>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</si>
  <si>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</si>
  <si>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</si>
  <si>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</si>
  <si>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</si>
  <si>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</si>
  <si>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</si>
  <si>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</si>
  <si>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</si>
  <si>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</si>
  <si>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</si>
  <si>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</si>
  <si>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</si>
  <si>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</si>
  <si>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</si>
  <si>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</si>
  <si>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</si>
  <si>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</si>
  <si>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</si>
  <si>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</si>
  <si>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</si>
  <si>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</si>
  <si>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</si>
  <si>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</si>
  <si>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</si>
  <si>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</si>
  <si>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</si>
  <si>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</si>
  <si>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</si>
  <si>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</si>
  <si>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</si>
  <si>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</si>
  <si>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</si>
  <si>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</si>
  <si>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</si>
  <si>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</si>
  <si>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</si>
  <si>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</si>
  <si>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</si>
  <si>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</si>
  <si>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</si>
  <si>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</si>
  <si>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</si>
  <si>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</si>
  <si>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</si>
  <si>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</si>
  <si>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</si>
  <si>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</si>
  <si>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</si>
  <si>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</si>
  <si>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</si>
  <si>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</si>
  <si>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</si>
  <si>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</si>
  <si>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</si>
  <si>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</si>
  <si>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</si>
  <si>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</si>
  <si>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</si>
  <si>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</si>
  <si>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</si>
  <si>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</si>
  <si>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</si>
  <si>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</si>
  <si>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</si>
  <si>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</si>
  <si>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</si>
  <si>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</si>
  <si>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</si>
  <si>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</si>
  <si>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</si>
  <si>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</si>
  <si>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</si>
  <si>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</si>
  <si>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</si>
  <si>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</si>
  <si>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</si>
  <si>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</si>
  <si>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</si>
  <si>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</si>
  <si>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</si>
  <si>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</si>
  <si>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</si>
  <si>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</si>
  <si>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</si>
  <si>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</si>
  <si>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</si>
  <si>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</si>
  <si>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</si>
  <si>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</si>
  <si>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</si>
  <si>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</si>
  <si>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</si>
  <si>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</si>
  <si>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</si>
  <si>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</si>
  <si>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</si>
  <si>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</si>
  <si>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</si>
  <si>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</si>
  <si>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</si>
  <si>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</si>
  <si>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</si>
  <si>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</si>
  <si>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</si>
  <si>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</si>
  <si>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</si>
  <si>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</si>
  <si>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</si>
  <si>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</si>
  <si>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</si>
  <si>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</si>
  <si>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</si>
  <si>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</si>
  <si>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</si>
  <si>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</si>
  <si>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</si>
  <si>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</si>
  <si>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</si>
  <si>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</si>
  <si>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</si>
  <si>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</si>
  <si>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</si>
  <si>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</si>
  <si>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</si>
  <si>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</si>
  <si>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</si>
  <si>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</si>
  <si>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</si>
  <si>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</si>
  <si>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</si>
  <si>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</si>
  <si>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</si>
  <si>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</si>
  <si>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</si>
  <si>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</si>
  <si>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</si>
  <si>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</si>
  <si>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</si>
  <si>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</si>
  <si>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</si>
  <si>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</si>
  <si>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</si>
  <si>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</si>
  <si>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</si>
  <si>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</si>
  <si>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</si>
  <si>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</si>
  <si>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</si>
  <si>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</si>
  <si>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</si>
  <si>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</si>
  <si>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</si>
  <si>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</si>
  <si>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</si>
  <si>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</si>
  <si>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</si>
  <si>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</si>
  <si>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</si>
  <si>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</si>
  <si>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</si>
  <si>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</si>
  <si>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</si>
  <si>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</si>
  <si>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</si>
  <si>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</si>
  <si>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</si>
  <si>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</si>
  <si>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</si>
  <si>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</si>
  <si>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</si>
  <si>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</si>
  <si>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</si>
  <si>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</si>
  <si>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</si>
  <si>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</si>
  <si>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</si>
  <si>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</si>
  <si>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</si>
  <si>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</si>
  <si>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</si>
  <si>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</si>
  <si>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</si>
  <si>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</si>
  <si>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</si>
  <si>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</si>
  <si>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</si>
  <si>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</si>
  <si>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</si>
  <si>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</si>
  <si>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</si>
  <si>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</si>
  <si>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</si>
  <si>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</si>
  <si>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</si>
  <si>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</si>
  <si>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</si>
  <si>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</si>
  <si>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</si>
  <si>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</si>
  <si>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</si>
  <si>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</si>
  <si>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</si>
  <si>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</si>
  <si>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</si>
  <si>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</si>
  <si>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</si>
  <si>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</si>
  <si>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</si>
  <si>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</si>
  <si>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</si>
  <si>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</si>
  <si>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</si>
  <si>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</si>
  <si>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</si>
  <si>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</si>
  <si>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</si>
  <si>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</si>
  <si>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</si>
  <si>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</si>
  <si>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</si>
  <si>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</si>
  <si>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</si>
  <si>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</si>
  <si>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</si>
  <si>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</si>
  <si>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</si>
  <si>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</si>
  <si>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</si>
  <si>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</si>
  <si>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</si>
  <si>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</si>
  <si>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</si>
  <si>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</si>
  <si>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</si>
  <si>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</si>
  <si>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</si>
  <si>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</si>
  <si>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</si>
  <si>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</si>
  <si>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</si>
  <si>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</si>
  <si>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</si>
  <si>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</si>
  <si>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</si>
  <si>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</si>
  <si>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</si>
  <si>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</si>
  <si>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</si>
  <si>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</si>
  <si>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</si>
  <si>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</si>
  <si>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</si>
  <si>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</si>
  <si>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</si>
  <si>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</si>
  <si>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</si>
  <si>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</si>
  <si>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</si>
  <si>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</si>
  <si>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</si>
  <si>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</si>
  <si>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</si>
  <si>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</si>
  <si>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</si>
  <si>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</si>
  <si>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</si>
  <si>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</si>
  <si>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</si>
  <si>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</si>
  <si>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</si>
  <si>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</si>
  <si>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</si>
  <si>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</si>
  <si>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</si>
  <si>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</si>
  <si>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</si>
  <si>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</si>
  <si>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</si>
  <si>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</si>
  <si>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</si>
  <si>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</si>
  <si>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</si>
  <si>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</si>
  <si>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</si>
  <si>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</si>
  <si>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</si>
  <si>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</si>
  <si>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</si>
  <si>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</si>
  <si>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</si>
  <si>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</si>
  <si>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</si>
  <si>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</si>
  <si>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</si>
  <si>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</si>
  <si>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</si>
  <si>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</si>
  <si>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</si>
  <si>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</si>
  <si>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</si>
  <si>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</si>
  <si>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</si>
  <si>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</si>
  <si>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</si>
  <si>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</si>
  <si>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</si>
  <si>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</si>
  <si>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</si>
  <si>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</si>
  <si>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</si>
  <si>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</si>
  <si>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</si>
  <si>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</si>
  <si>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</si>
  <si>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</si>
  <si>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</si>
  <si>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</si>
  <si>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</si>
  <si>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</si>
  <si>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</si>
  <si>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</si>
  <si>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</si>
  <si>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</si>
  <si>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</si>
  <si>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</si>
  <si>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</si>
  <si>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</si>
  <si>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</si>
  <si>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</si>
  <si>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</si>
  <si>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</si>
  <si>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</si>
  <si>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</si>
  <si>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</si>
  <si>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</si>
  <si>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</si>
  <si>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</si>
  <si>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</si>
  <si>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</si>
  <si>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</si>
  <si>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</si>
  <si>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</si>
  <si>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</si>
  <si>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</si>
  <si>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</si>
  <si>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</si>
  <si>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</si>
  <si>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</si>
  <si>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</si>
  <si>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</si>
  <si>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</si>
  <si>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</si>
  <si>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</si>
  <si>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</si>
  <si>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</si>
  <si>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</si>
  <si>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</si>
  <si>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</si>
  <si>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</si>
  <si>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</si>
  <si>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</si>
  <si>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</si>
  <si>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</si>
  <si>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</si>
  <si>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</si>
  <si>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</si>
  <si>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</si>
  <si>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</si>
  <si>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</si>
  <si>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</si>
  <si>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</si>
  <si>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</si>
  <si>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</si>
  <si>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</si>
  <si>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</si>
  <si>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</si>
  <si>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</si>
  <si>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</si>
  <si>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</si>
  <si>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</si>
  <si>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</si>
  <si>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</si>
  <si>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</si>
  <si>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</si>
  <si>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</si>
  <si>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</si>
  <si>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</si>
  <si>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</si>
  <si>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</si>
  <si>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</si>
  <si>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</si>
  <si>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</si>
  <si>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</si>
  <si>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</si>
  <si>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</si>
  <si>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</si>
  <si>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</si>
  <si>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</si>
  <si>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</si>
  <si>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</si>
  <si>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</si>
  <si>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</si>
  <si>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</si>
  <si>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</si>
  <si>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</si>
  <si>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</si>
  <si>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</si>
  <si>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</si>
  <si>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</si>
  <si>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</si>
  <si>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</si>
  <si>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</si>
  <si>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</si>
  <si>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</si>
  <si>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</si>
  <si>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</si>
  <si>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</si>
  <si>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</si>
  <si>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</si>
  <si>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</si>
  <si>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</si>
  <si>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</si>
  <si>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</si>
  <si>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</si>
  <si>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</si>
  <si>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</si>
  <si>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</si>
  <si>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</si>
  <si>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</si>
  <si>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</si>
  <si>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</si>
  <si>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</si>
  <si>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</si>
  <si>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</si>
  <si>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</si>
  <si>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</si>
  <si>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</si>
  <si>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</si>
  <si>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</si>
  <si>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</si>
  <si>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</si>
  <si>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</si>
  <si>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</si>
  <si>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</si>
  <si>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</si>
  <si>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</si>
  <si>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</si>
  <si>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</si>
  <si>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</si>
  <si>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</si>
  <si>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</si>
  <si>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</si>
  <si>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</si>
  <si>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</si>
  <si>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</si>
  <si>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</si>
  <si>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</si>
  <si>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</si>
  <si>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</si>
  <si>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</si>
  <si>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</si>
  <si>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</si>
  <si>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</si>
  <si>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</si>
  <si>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</si>
  <si>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</si>
  <si>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</si>
  <si>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</si>
  <si>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</si>
  <si>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</si>
  <si>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</si>
  <si>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</si>
  <si>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</si>
  <si>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</si>
  <si>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</si>
  <si>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</si>
  <si>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</si>
  <si>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</si>
  <si>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</si>
  <si>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</si>
  <si>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</si>
  <si>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</si>
  <si>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</si>
  <si>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</si>
  <si>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</si>
  <si>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</si>
  <si>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</si>
  <si>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</si>
  <si>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</si>
  <si>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</si>
  <si>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</si>
  <si>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</si>
  <si>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</si>
  <si>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</si>
  <si>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</si>
  <si>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</si>
  <si>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</si>
  <si>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</si>
  <si>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</si>
  <si>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</si>
  <si>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</si>
  <si>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</si>
  <si>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</si>
  <si>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</si>
  <si>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</si>
  <si>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</si>
  <si>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</si>
  <si>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</si>
  <si>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</si>
  <si>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</si>
  <si>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</si>
  <si>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</si>
  <si>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</si>
  <si>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</si>
  <si>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</si>
  <si>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</si>
  <si>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</si>
  <si>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</si>
  <si>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</si>
  <si>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</si>
  <si>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</si>
  <si>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</si>
  <si>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</si>
  <si>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</si>
  <si>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</si>
  <si>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</si>
  <si>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</si>
  <si>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</si>
  <si>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</si>
  <si>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</si>
  <si>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</si>
  <si>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</si>
  <si>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</si>
  <si>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</si>
  <si>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</si>
  <si>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</si>
  <si>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</si>
  <si>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</si>
  <si>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</si>
  <si>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</si>
  <si>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</si>
  <si>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</si>
  <si>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</si>
  <si>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</si>
  <si>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</si>
  <si>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</si>
  <si>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</si>
  <si>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</si>
  <si>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</si>
  <si>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</si>
  <si>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</si>
  <si>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</si>
  <si>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</si>
  <si>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</si>
  <si>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</si>
  <si>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</si>
  <si>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</si>
  <si>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</si>
  <si>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</si>
  <si>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</si>
  <si>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</si>
  <si>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</si>
  <si>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</si>
  <si>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</si>
  <si>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</si>
  <si>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</si>
  <si>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</si>
  <si>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</si>
  <si>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</si>
  <si>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</si>
  <si>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</si>
  <si>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</si>
  <si>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</si>
  <si>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</si>
  <si>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</si>
  <si>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</si>
  <si>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</si>
  <si>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</si>
  <si>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</si>
  <si>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</si>
  <si>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</si>
  <si>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</si>
  <si>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</si>
  <si>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</si>
  <si>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</si>
  <si>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</si>
  <si>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</si>
  <si>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</si>
  <si>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</si>
  <si>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</si>
  <si>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</si>
  <si>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</si>
  <si>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</si>
  <si>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</si>
  <si>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</si>
  <si>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</si>
  <si>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</si>
  <si>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</si>
  <si>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</si>
  <si>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</si>
  <si>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</si>
  <si>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</si>
  <si>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</si>
  <si>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</si>
  <si>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</si>
  <si>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</si>
  <si>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</si>
  <si>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</si>
  <si>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</si>
  <si>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</si>
  <si>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</si>
  <si>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</si>
  <si>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</si>
  <si>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</si>
  <si>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</si>
  <si>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</si>
  <si>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</si>
  <si>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</si>
  <si>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</si>
  <si>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</si>
  <si>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</si>
  <si>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</si>
  <si>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</si>
  <si>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</si>
  <si>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</si>
  <si>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</si>
  <si>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</si>
  <si>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</si>
  <si>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</si>
  <si>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</si>
  <si>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</si>
  <si>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</si>
  <si>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</si>
  <si>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</si>
  <si>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</si>
  <si>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</si>
  <si>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</si>
  <si>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</si>
  <si>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</si>
  <si>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</si>
  <si>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</si>
  <si>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</si>
  <si>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</si>
  <si>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</si>
  <si>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</si>
  <si>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</si>
  <si>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</si>
  <si>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</si>
  <si>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</si>
  <si>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</si>
  <si>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</si>
  <si>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</si>
  <si>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</si>
  <si>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</si>
  <si>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</si>
  <si>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</si>
  <si>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</si>
  <si>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</si>
  <si>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</si>
  <si>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</si>
  <si>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</si>
  <si>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</si>
  <si>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</si>
  <si>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</si>
  <si>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</si>
  <si>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</si>
  <si>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</si>
  <si>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</si>
  <si>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</si>
  <si>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</si>
  <si>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</si>
  <si>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</si>
  <si>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</si>
  <si>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</si>
  <si>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</si>
  <si>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</si>
  <si>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</si>
  <si>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</si>
  <si>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</si>
  <si>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</si>
  <si>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</si>
  <si>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</si>
  <si>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</si>
  <si>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</si>
  <si>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</si>
  <si>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</si>
  <si>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</si>
  <si>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</si>
  <si>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</si>
  <si>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</si>
  <si>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</si>
  <si>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</si>
  <si>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</si>
  <si>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</si>
  <si>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</si>
  <si>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</si>
  <si>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</si>
  <si>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</si>
  <si>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</si>
  <si>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</si>
  <si>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</si>
  <si>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</si>
  <si>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</si>
  <si>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</si>
  <si>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</si>
  <si>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</si>
  <si>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</si>
  <si>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</si>
  <si>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</si>
  <si>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</si>
  <si>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</si>
  <si>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</si>
  <si>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</si>
  <si>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</si>
  <si>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</si>
  <si>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</si>
  <si>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</si>
  <si>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</si>
  <si>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</si>
  <si>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</si>
  <si>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</si>
  <si>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</si>
  <si>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</si>
  <si>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</si>
  <si>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</si>
  <si>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</si>
  <si>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</si>
  <si>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</si>
  <si>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</si>
  <si>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</si>
  <si>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</si>
  <si>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</si>
  <si>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</si>
  <si>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</si>
  <si>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</si>
  <si>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</si>
  <si>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</si>
  <si>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</si>
  <si>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</si>
  <si>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</si>
  <si>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</si>
  <si>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</si>
  <si>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</si>
  <si>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</si>
  <si>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</si>
  <si>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</si>
  <si>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</si>
  <si>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</si>
  <si>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</si>
  <si>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</si>
  <si>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</si>
  <si>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</si>
  <si>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</si>
  <si>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</si>
  <si>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</si>
  <si>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</si>
  <si>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</si>
  <si>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</si>
  <si>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</si>
  <si>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</si>
  <si>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</si>
  <si>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</si>
  <si>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</si>
  <si>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</si>
  <si>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</si>
  <si>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</si>
  <si>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</si>
  <si>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</si>
  <si>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</si>
  <si>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</si>
  <si>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</si>
  <si>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</si>
  <si>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</si>
  <si>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</si>
  <si>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</si>
  <si>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</si>
  <si>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</si>
  <si>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</si>
  <si>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</si>
  <si>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</si>
  <si>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</si>
  <si>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</si>
  <si>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</si>
  <si>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</si>
  <si>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</si>
  <si>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</si>
  <si>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</si>
  <si>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</si>
  <si>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</si>
  <si>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</si>
  <si>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</si>
  <si>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</si>
  <si>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</si>
  <si>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</si>
  <si>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</si>
  <si>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</si>
  <si>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</si>
  <si>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</si>
  <si>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</si>
  <si>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</si>
  <si>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</si>
  <si>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</si>
  <si>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</si>
  <si>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</si>
  <si>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</si>
  <si>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</si>
  <si>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</si>
  <si>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</si>
  <si>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</si>
  <si>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</si>
  <si>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</si>
  <si>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</si>
  <si>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</si>
  <si>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</si>
  <si>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</si>
  <si>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</si>
  <si>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</si>
  <si>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</si>
  <si>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</si>
  <si>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</si>
  <si>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</si>
  <si>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</si>
  <si>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</si>
  <si>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</si>
  <si>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</si>
  <si>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</si>
  <si>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</si>
  <si>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</si>
  <si>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</si>
  <si>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</si>
  <si>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</si>
  <si>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</si>
  <si>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</si>
  <si>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</si>
  <si>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</si>
  <si>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</si>
  <si>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</si>
  <si>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</si>
  <si>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</si>
  <si>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</si>
  <si>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</si>
  <si>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</si>
  <si>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</si>
  <si>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</si>
  <si>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</si>
  <si>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</si>
  <si>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</si>
  <si>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</si>
  <si>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</si>
  <si>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</si>
  <si>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</si>
  <si>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</si>
  <si>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</si>
  <si>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</si>
  <si>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</si>
  <si>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</si>
  <si>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</si>
  <si>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</si>
  <si>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</si>
  <si>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</si>
  <si>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</si>
  <si>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</si>
  <si>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</si>
  <si>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</si>
  <si>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</si>
  <si>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</si>
  <si>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</si>
  <si>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</si>
  <si>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</si>
  <si>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</si>
  <si>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</si>
  <si>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</si>
  <si>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</si>
  <si>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</si>
  <si>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</si>
  <si>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</si>
  <si>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</si>
  <si>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</si>
  <si>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</si>
  <si>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</si>
  <si>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</si>
  <si>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</si>
  <si>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</si>
  <si>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</si>
  <si>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</si>
  <si>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</si>
  <si>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</si>
  <si>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</si>
  <si>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</si>
  <si>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</si>
  <si>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</si>
  <si>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</si>
  <si>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</si>
  <si>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</si>
  <si>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</si>
  <si>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</si>
  <si>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</si>
  <si>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</si>
  <si>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</si>
  <si>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</si>
  <si>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</si>
  <si>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</si>
  <si>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</si>
  <si>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</si>
  <si>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</si>
  <si>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</si>
  <si>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</si>
  <si>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</si>
  <si>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</si>
  <si>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</si>
  <si>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</si>
  <si>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</si>
  <si>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</si>
  <si>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</si>
  <si>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</si>
  <si>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</si>
  <si>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</si>
  <si>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</si>
  <si>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</si>
  <si>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</si>
  <si>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</si>
  <si>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</si>
  <si>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</si>
  <si>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</si>
  <si>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</si>
  <si>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</si>
  <si>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</si>
  <si>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</si>
  <si>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</si>
  <si>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</si>
  <si>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</si>
  <si>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</si>
  <si>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</si>
  <si>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</si>
  <si>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</si>
  <si>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</si>
  <si>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</si>
  <si>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</si>
  <si>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</si>
  <si>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</si>
  <si>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</si>
  <si>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</si>
  <si>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</si>
  <si>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</si>
  <si>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</si>
  <si>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</si>
  <si>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</si>
  <si>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</si>
  <si>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</si>
  <si>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</si>
  <si>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</si>
  <si>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</si>
  <si>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</si>
  <si>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</si>
  <si>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</si>
  <si>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</si>
  <si>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</si>
  <si>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</si>
  <si>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</si>
  <si>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</si>
  <si>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</si>
  <si>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</si>
  <si>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</si>
  <si>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</si>
  <si>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</si>
  <si>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</si>
  <si>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</si>
  <si>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</si>
  <si>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</si>
  <si>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</si>
  <si>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</si>
  <si>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</si>
  <si>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</si>
  <si>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</si>
  <si>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</si>
  <si>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</si>
  <si>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</si>
  <si>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</si>
  <si>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</si>
  <si>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</si>
  <si>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</si>
  <si>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</si>
  <si>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</si>
  <si>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</si>
  <si>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</si>
  <si>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</si>
  <si>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</si>
  <si>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</si>
  <si>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</si>
  <si>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</si>
  <si>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</si>
  <si>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</si>
  <si>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</si>
  <si>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</si>
  <si>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</si>
  <si>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</si>
  <si>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</si>
  <si>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</si>
  <si>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</si>
  <si>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</si>
  <si>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</si>
  <si>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</si>
  <si>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</si>
  <si>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</si>
  <si>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</si>
  <si>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</si>
  <si>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</si>
  <si>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</si>
  <si>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</si>
  <si>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</si>
  <si>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</si>
  <si>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</si>
  <si>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</si>
  <si>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</si>
  <si>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</si>
  <si>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</si>
  <si>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</si>
  <si>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</si>
  <si>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</si>
  <si>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</si>
  <si>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</si>
  <si>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</si>
  <si>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</si>
  <si>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</si>
  <si>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</si>
  <si>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</si>
  <si>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</si>
  <si>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</si>
  <si>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</si>
  <si>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</si>
  <si>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</si>
  <si>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</si>
  <si>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</si>
  <si>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</si>
  <si>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</si>
  <si>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</si>
  <si>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</si>
  <si>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</si>
  <si>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</si>
  <si>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</si>
  <si>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</si>
  <si>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</si>
  <si>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</si>
  <si>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</si>
  <si>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</si>
  <si>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</si>
  <si>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</si>
  <si>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</si>
  <si>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</si>
  <si>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</si>
  <si>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</si>
  <si>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</si>
  <si>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</si>
  <si>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</si>
  <si>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</si>
  <si>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</si>
  <si>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</si>
  <si>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</si>
  <si>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</si>
  <si>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</si>
  <si>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</si>
  <si>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</si>
  <si>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</si>
  <si>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</si>
  <si>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</si>
  <si>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</si>
  <si>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</si>
  <si>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</si>
  <si>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</si>
  <si>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</si>
  <si>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</si>
  <si>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</si>
  <si>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</si>
  <si>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</si>
  <si>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</si>
  <si>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</si>
  <si>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</si>
  <si>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</si>
  <si>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</si>
  <si>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</si>
  <si>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</si>
  <si>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</si>
  <si>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</si>
  <si>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</si>
  <si>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</si>
  <si>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</si>
  <si>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</si>
  <si>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</si>
  <si>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</si>
  <si>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</si>
  <si>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</si>
  <si>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</si>
  <si>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</si>
  <si>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</si>
  <si>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</si>
  <si>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</si>
  <si>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</si>
  <si>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</si>
  <si>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</si>
  <si>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</si>
  <si>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</si>
  <si>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</si>
  <si>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</si>
  <si>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</si>
  <si>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</si>
  <si>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</si>
  <si>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</si>
  <si>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</si>
  <si>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</si>
  <si>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</si>
  <si>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</si>
  <si>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</si>
  <si>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</si>
  <si>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</si>
  <si>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</si>
  <si>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</si>
  <si>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</si>
  <si>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</si>
  <si>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</si>
  <si>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</si>
  <si>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</si>
  <si>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</si>
  <si>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</si>
  <si>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</si>
  <si>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</si>
  <si>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</si>
  <si>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</si>
  <si>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</si>
  <si>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</si>
  <si>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</si>
  <si>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</si>
  <si>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</si>
  <si>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</si>
  <si>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</si>
  <si>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</si>
  <si>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</si>
  <si>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</si>
  <si>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</si>
  <si>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</si>
  <si>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</si>
  <si>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</si>
  <si>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</si>
  <si>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</si>
  <si>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</si>
  <si>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</si>
  <si>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</si>
  <si>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</si>
  <si>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</si>
  <si>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</si>
  <si>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</si>
  <si>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</si>
  <si>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</si>
  <si>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</si>
  <si>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</si>
  <si>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</si>
  <si>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</si>
  <si>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</si>
  <si>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</si>
  <si>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</si>
  <si>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</si>
  <si>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</si>
  <si>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</si>
  <si>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</si>
  <si>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</si>
  <si>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</si>
  <si>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</si>
  <si>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</si>
  <si>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</si>
  <si>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</si>
  <si>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</si>
  <si>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</si>
  <si>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</si>
  <si>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</si>
  <si>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</si>
  <si>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</si>
  <si>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</si>
  <si>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</si>
  <si>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</si>
  <si>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</si>
  <si>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</si>
  <si>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</si>
  <si>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</si>
  <si>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</si>
  <si>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</si>
  <si>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</si>
  <si>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</si>
  <si>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</si>
  <si>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</si>
  <si>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</si>
  <si>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</si>
  <si>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</si>
  <si>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</si>
  <si>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</si>
  <si>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</si>
  <si>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</si>
  <si>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</si>
  <si>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</si>
  <si>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</si>
  <si>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</si>
  <si>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</si>
  <si>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</si>
  <si>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</si>
  <si>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</si>
  <si>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</si>
  <si>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</si>
  <si>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</si>
  <si>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</si>
  <si>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</si>
  <si>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</si>
  <si>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</si>
  <si>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</si>
  <si>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</si>
  <si>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</si>
  <si>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</si>
  <si>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</si>
  <si>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</si>
  <si>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</si>
  <si>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</si>
  <si>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</si>
  <si>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</si>
  <si>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</si>
  <si>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</si>
  <si>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</si>
  <si>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</si>
  <si>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</si>
  <si>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</si>
  <si>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</si>
  <si>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</si>
  <si>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</si>
  <si>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</si>
  <si>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</si>
  <si>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</si>
  <si>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</si>
  <si>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</si>
  <si>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</si>
  <si>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</si>
  <si>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</si>
  <si>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</si>
  <si>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</si>
  <si>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</si>
  <si>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</si>
  <si>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</si>
  <si>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</si>
  <si>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</si>
  <si>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</si>
  <si>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</si>
  <si>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</si>
  <si>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</si>
  <si>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</si>
  <si>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</si>
  <si>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</si>
  <si>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</si>
  <si>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</si>
  <si>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</si>
  <si>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</si>
  <si>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</si>
  <si>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</si>
  <si>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</si>
  <si>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</si>
  <si>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</si>
  <si>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</si>
  <si>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</si>
  <si>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</si>
  <si>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</si>
  <si>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</si>
  <si>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</si>
  <si>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</si>
  <si>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</si>
  <si>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</si>
  <si>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</si>
  <si>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</si>
  <si>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</si>
  <si>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</si>
  <si>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</si>
  <si>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</si>
  <si>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</si>
  <si>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</si>
  <si>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</si>
  <si>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</si>
  <si>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</si>
  <si>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</si>
  <si>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</si>
  <si>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</si>
  <si>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</si>
  <si>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</si>
  <si>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</si>
  <si>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</si>
  <si>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</si>
  <si>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</si>
  <si>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</si>
  <si>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</si>
  <si>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</si>
  <si>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</si>
  <si>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</si>
  <si>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</si>
  <si>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</si>
  <si>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</si>
  <si>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</si>
  <si>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</si>
  <si>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</si>
  <si>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</si>
  <si>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</si>
  <si>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</si>
  <si>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</si>
  <si>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</si>
  <si>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</si>
  <si>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</si>
  <si>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</si>
  <si>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</si>
  <si>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</si>
  <si>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</si>
  <si>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</si>
  <si>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</si>
  <si>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</si>
  <si>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</si>
  <si>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</si>
  <si>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</si>
  <si>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</si>
  <si>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</si>
  <si>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</si>
  <si>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</si>
  <si>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</si>
  <si>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</si>
  <si>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</si>
  <si>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</si>
  <si>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</si>
  <si>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</si>
  <si>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</si>
  <si>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</si>
  <si>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</si>
  <si>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</si>
  <si>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</si>
  <si>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</si>
  <si>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</si>
  <si>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</si>
  <si>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</si>
  <si>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</si>
  <si>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</si>
  <si>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</si>
  <si>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</si>
  <si>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</si>
  <si>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</si>
  <si>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</si>
  <si>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</si>
  <si>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</si>
  <si>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</si>
  <si>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</si>
  <si>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</si>
  <si>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</si>
  <si>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</si>
  <si>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</si>
  <si>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</si>
  <si>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</si>
  <si>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</si>
  <si>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</si>
  <si>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</si>
  <si>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</si>
  <si>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</si>
  <si>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</si>
  <si>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</si>
  <si>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</si>
  <si>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</si>
  <si>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</si>
  <si>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</si>
  <si>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</si>
  <si>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</si>
  <si>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</si>
  <si>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</si>
  <si>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</si>
  <si>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</si>
  <si>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</si>
  <si>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</si>
  <si>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</si>
  <si>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</si>
  <si>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</si>
  <si>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</si>
  <si>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</si>
  <si>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</si>
  <si>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</si>
  <si>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</si>
  <si>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</si>
  <si>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</si>
  <si>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</si>
  <si>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</si>
  <si>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</si>
  <si>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</si>
  <si>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</si>
  <si>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</si>
  <si>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</si>
  <si>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</si>
  <si>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</si>
  <si>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</si>
  <si>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</si>
  <si>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</si>
  <si>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</si>
  <si>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</si>
  <si>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</si>
  <si>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</si>
  <si>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</si>
  <si>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</si>
  <si>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</si>
  <si>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</si>
  <si>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</si>
  <si>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</si>
  <si>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</si>
  <si>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</si>
  <si>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</si>
  <si>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</si>
  <si>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</si>
  <si>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</si>
  <si>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</si>
  <si>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</si>
  <si>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</si>
  <si>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</si>
  <si>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</si>
  <si>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</si>
  <si>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</si>
  <si>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</si>
  <si>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</si>
  <si>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</si>
  <si>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</si>
  <si>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</si>
  <si>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</si>
  <si>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</si>
  <si>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</si>
  <si>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</si>
  <si>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</si>
  <si>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</si>
  <si>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</si>
  <si>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</si>
  <si>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</si>
  <si>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</si>
  <si>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</si>
  <si>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</si>
  <si>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</si>
  <si>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</si>
  <si>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</si>
  <si>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</si>
  <si>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</si>
  <si>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</si>
  <si>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</si>
  <si>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</si>
  <si>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</si>
  <si>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</si>
  <si>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</si>
  <si>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</si>
  <si>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</si>
  <si>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</si>
  <si>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</si>
  <si>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</si>
  <si>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</si>
  <si>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</si>
  <si>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</si>
  <si>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</si>
  <si>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</si>
  <si>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</si>
  <si>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</si>
  <si>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</si>
  <si>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</si>
  <si>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</si>
  <si>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</si>
  <si>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</si>
  <si>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</si>
  <si>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</si>
  <si>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</si>
  <si>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</si>
  <si>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</si>
  <si>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</si>
  <si>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</si>
  <si>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</si>
  <si>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</si>
  <si>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</si>
  <si>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</si>
  <si>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</si>
  <si>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</si>
  <si>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</si>
  <si>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</si>
  <si>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</si>
  <si>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</si>
  <si>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</si>
  <si>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</si>
  <si>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</si>
  <si>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</si>
  <si>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</si>
  <si>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</si>
  <si>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</si>
  <si>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</si>
  <si>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</si>
  <si>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</si>
  <si>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</si>
  <si>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</si>
  <si>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</si>
  <si>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</si>
  <si>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</si>
  <si>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</si>
  <si>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</si>
  <si>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</si>
  <si>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</si>
  <si>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</si>
  <si>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</si>
  <si>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</si>
  <si>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</si>
  <si>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</si>
  <si>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</si>
  <si>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</si>
  <si>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</si>
  <si>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</si>
  <si>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</si>
  <si>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</si>
  <si>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</si>
  <si>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</si>
  <si>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</si>
  <si>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</si>
  <si>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</si>
  <si>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</si>
  <si>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</si>
  <si>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</si>
  <si>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</si>
  <si>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</si>
  <si>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</si>
  <si>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</si>
  <si>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</si>
  <si>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</si>
  <si>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</si>
  <si>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</si>
  <si>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</si>
  <si>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</si>
  <si>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</si>
  <si>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</si>
  <si>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</si>
  <si>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</si>
  <si>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</si>
  <si>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</si>
  <si>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</si>
  <si>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</si>
  <si>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</si>
  <si>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</si>
  <si>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</si>
  <si>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</si>
  <si>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</si>
  <si>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</si>
  <si>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</si>
  <si>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</si>
  <si>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</si>
  <si>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</si>
  <si>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</si>
  <si>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</si>
  <si>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</si>
  <si>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</si>
  <si>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</si>
  <si>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</si>
  <si>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</si>
  <si>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</si>
  <si>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</si>
  <si>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</si>
  <si>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</si>
  <si>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</si>
  <si>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</si>
  <si>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</si>
  <si>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</si>
  <si>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</si>
  <si>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</si>
  <si>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</si>
  <si>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</si>
  <si>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</si>
  <si>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</si>
  <si>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</si>
  <si>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</si>
  <si>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</si>
  <si>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</si>
  <si>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</si>
  <si>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</si>
  <si>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</si>
  <si>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</si>
  <si>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</si>
  <si>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</si>
  <si>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</si>
  <si>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</si>
  <si>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</si>
  <si>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</si>
  <si>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</si>
  <si>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</si>
  <si>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</si>
  <si>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</si>
  <si>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</si>
  <si>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</si>
  <si>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</si>
  <si>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</si>
  <si>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</si>
  <si>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</si>
  <si>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</si>
  <si>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</si>
  <si>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</si>
  <si>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</si>
  <si>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</si>
  <si>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</si>
  <si>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</si>
  <si>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</si>
  <si>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</si>
  <si>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</si>
  <si>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</si>
  <si>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</si>
  <si>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</si>
  <si>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</si>
  <si>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</si>
  <si>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</si>
  <si>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</si>
  <si>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</si>
  <si>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</si>
  <si>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</si>
  <si>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</si>
  <si>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</si>
  <si>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</si>
  <si>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</si>
  <si>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</si>
  <si>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</si>
  <si>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</si>
  <si>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</si>
  <si>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</si>
  <si>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</si>
  <si>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</si>
  <si>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</si>
  <si>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</si>
  <si>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</si>
  <si>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</si>
  <si>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</si>
  <si>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</si>
  <si>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</si>
  <si>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</si>
  <si>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</si>
  <si>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</si>
  <si>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</si>
  <si>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</si>
  <si>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</si>
  <si>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</si>
  <si>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</si>
  <si>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</si>
  <si>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</si>
  <si>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</si>
  <si>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</si>
  <si>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</si>
  <si>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</si>
  <si>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</si>
  <si>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</si>
  <si>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</si>
  <si>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</si>
  <si>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</si>
  <si>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</si>
  <si>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</si>
  <si>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</si>
  <si>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</si>
  <si>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</si>
  <si>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</si>
  <si>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</si>
  <si>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</si>
  <si>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</si>
  <si>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</si>
  <si>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</si>
  <si>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</si>
  <si>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</si>
  <si>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</si>
  <si>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</si>
  <si>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</si>
  <si>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</si>
  <si>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</si>
  <si>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</si>
  <si>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</si>
  <si>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</si>
  <si>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</si>
  <si>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</si>
  <si>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</si>
  <si>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</si>
  <si>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</si>
  <si>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</si>
  <si>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</si>
  <si>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</si>
  <si>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</si>
  <si>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</si>
  <si>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</si>
  <si>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</si>
  <si>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</si>
  <si>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</si>
  <si>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</si>
  <si>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</si>
  <si>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</si>
  <si>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</si>
  <si>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</si>
  <si>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</si>
  <si>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</si>
  <si>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</si>
  <si>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</si>
  <si>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</si>
  <si>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</si>
  <si>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</si>
  <si>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</si>
  <si>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</si>
  <si>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</si>
  <si>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</si>
  <si>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</si>
  <si>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</si>
  <si>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</si>
  <si>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</si>
  <si>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</si>
  <si>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</si>
  <si>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</si>
  <si>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</si>
  <si>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</si>
  <si>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</si>
  <si>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</si>
  <si>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</si>
  <si>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</si>
  <si>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</si>
  <si>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</si>
  <si>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</si>
  <si>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</si>
  <si>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</si>
  <si>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</si>
  <si>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</si>
  <si>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</si>
  <si>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</si>
  <si>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</si>
  <si>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</si>
  <si>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</si>
  <si>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</si>
  <si>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</si>
  <si>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</si>
  <si>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</si>
  <si>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</si>
  <si>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</si>
  <si>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</si>
  <si>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</si>
  <si>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</si>
  <si>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</si>
  <si>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</si>
  <si>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</si>
  <si>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</si>
  <si>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</si>
  <si>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</si>
  <si>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</si>
  <si>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</si>
  <si>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</si>
  <si>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</si>
  <si>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</si>
  <si>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</si>
  <si>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</si>
  <si>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</si>
  <si>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</si>
  <si>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</si>
  <si>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</si>
  <si>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</si>
  <si>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</si>
  <si>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</si>
  <si>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</si>
  <si>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</si>
  <si>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</si>
  <si>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</si>
  <si>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</si>
  <si>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</si>
  <si>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</si>
  <si>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</si>
  <si>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</si>
  <si>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</si>
  <si>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</si>
  <si>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</si>
  <si>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</si>
  <si>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</si>
  <si>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</si>
  <si>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</si>
  <si>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</si>
  <si>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</si>
  <si>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</si>
  <si>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</si>
  <si>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</si>
  <si>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</si>
  <si>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</si>
  <si>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</si>
  <si>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</si>
  <si>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</si>
  <si>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</si>
  <si>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</si>
  <si>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</si>
  <si>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</si>
  <si>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</si>
  <si>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</si>
  <si>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</si>
  <si>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</si>
  <si>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</si>
  <si>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</si>
  <si>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</si>
  <si>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</si>
  <si>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</si>
  <si>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</si>
  <si>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</si>
  <si>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</si>
  <si>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</si>
  <si>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</si>
  <si>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</si>
  <si>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</si>
  <si>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</si>
  <si>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</si>
  <si>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</si>
  <si>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</si>
  <si>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</si>
  <si>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</si>
  <si>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</si>
  <si>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</si>
  <si>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</si>
  <si>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</si>
  <si>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</si>
  <si>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</si>
  <si>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</si>
  <si>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</si>
  <si>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</si>
  <si>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</si>
  <si>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</si>
  <si>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</si>
  <si>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</si>
  <si>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</si>
  <si>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</si>
  <si>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</si>
  <si>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</si>
  <si>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</si>
  <si>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</si>
  <si>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</si>
  <si>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</si>
  <si>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</si>
  <si>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</si>
  <si>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</si>
  <si>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</si>
  <si>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</si>
  <si>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</si>
  <si>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</si>
  <si>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</si>
  <si>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</si>
  <si>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</si>
  <si>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</si>
  <si>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</si>
  <si>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</si>
  <si>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</si>
  <si>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</si>
  <si>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</si>
  <si>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</si>
  <si>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</si>
  <si>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</si>
  <si>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</si>
  <si>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</si>
  <si>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</si>
  <si>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</si>
  <si>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</si>
  <si>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</si>
  <si>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</si>
  <si>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</si>
  <si>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</si>
  <si>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</si>
  <si>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</si>
  <si>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</si>
  <si>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</si>
  <si>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</si>
  <si>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</si>
  <si>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</si>
  <si>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</si>
  <si>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</si>
  <si>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</si>
  <si>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</si>
  <si>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</si>
  <si>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</si>
  <si>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</si>
  <si>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</si>
  <si>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</si>
  <si>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</si>
  <si>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</si>
  <si>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</si>
  <si>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</si>
  <si>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</si>
  <si>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</si>
  <si>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</si>
  <si>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</si>
  <si>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</si>
  <si>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</si>
  <si>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</si>
  <si>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</si>
  <si>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</si>
  <si>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</si>
  <si>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</si>
  <si>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</si>
  <si>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</si>
  <si>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</si>
  <si>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</si>
  <si>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</si>
  <si>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</si>
  <si>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</si>
  <si>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</si>
  <si>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</si>
  <si>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</si>
  <si>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</si>
  <si>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</si>
  <si>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</si>
  <si>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</si>
  <si>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</si>
  <si>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</si>
  <si>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</si>
  <si>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</si>
  <si>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</si>
  <si>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</si>
  <si>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</si>
  <si>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</si>
  <si>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</si>
  <si>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</si>
  <si>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</si>
  <si>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</si>
  <si>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</si>
  <si>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</si>
  <si>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</si>
  <si>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</si>
  <si>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</si>
  <si>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</si>
  <si>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</si>
  <si>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</si>
  <si>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</si>
  <si>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</si>
  <si>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</si>
  <si>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</si>
  <si>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</si>
  <si>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</si>
  <si>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</si>
  <si>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</si>
  <si>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</si>
  <si>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</si>
  <si>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</si>
  <si>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</si>
  <si>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</si>
  <si>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</si>
  <si>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</si>
  <si>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</si>
  <si>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</si>
  <si>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</si>
  <si>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</si>
  <si>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</si>
  <si>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</si>
  <si>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</si>
  <si>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</si>
  <si>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</si>
  <si>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</si>
  <si>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</si>
  <si>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</si>
  <si>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</si>
  <si>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</si>
  <si>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</si>
  <si>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</si>
  <si>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</si>
  <si>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</si>
  <si>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</si>
  <si>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</si>
  <si>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</si>
  <si>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</si>
  <si>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</si>
  <si>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</si>
  <si>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</si>
  <si>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</si>
  <si>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</si>
  <si>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</si>
  <si>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</si>
  <si>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</si>
  <si>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</si>
  <si>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</si>
  <si>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</si>
  <si>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</si>
  <si>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</si>
  <si>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</si>
  <si>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</si>
  <si>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</si>
  <si>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</si>
  <si>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</si>
  <si>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</si>
  <si>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</si>
  <si>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</si>
  <si>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</si>
  <si>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</si>
  <si>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</si>
  <si>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</si>
  <si>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</si>
  <si>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</si>
  <si>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</si>
  <si>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</si>
  <si>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</si>
  <si>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</si>
  <si>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</si>
  <si>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</si>
  <si>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</si>
  <si>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</si>
  <si>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</si>
  <si>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</si>
  <si>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</si>
  <si>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</si>
  <si>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</si>
  <si>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</si>
  <si>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</si>
  <si>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</si>
  <si>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</si>
  <si>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</si>
  <si>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</si>
  <si>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</si>
  <si>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</si>
  <si>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</si>
  <si>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</si>
  <si>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</si>
  <si>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</si>
  <si>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</si>
  <si>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</si>
  <si>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</si>
  <si>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</si>
  <si>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</si>
  <si>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</si>
  <si>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</si>
  <si>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</si>
  <si>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</si>
  <si>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</si>
  <si>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</si>
  <si>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</si>
  <si>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</si>
  <si>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</si>
  <si>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</si>
  <si>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</si>
  <si>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</si>
  <si>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</si>
  <si>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</si>
  <si>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</si>
  <si>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</si>
  <si>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</si>
  <si>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</si>
  <si>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</si>
  <si>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</si>
  <si>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</si>
  <si>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</si>
  <si>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</si>
  <si>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</si>
  <si>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</si>
  <si>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</si>
  <si>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</si>
  <si>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</si>
  <si>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</si>
  <si>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</si>
  <si>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</si>
  <si>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</si>
  <si>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</si>
  <si>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</si>
  <si>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</si>
  <si>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</si>
  <si>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</si>
  <si>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</si>
  <si>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</si>
  <si>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</si>
  <si>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</si>
  <si>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</si>
  <si>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</si>
  <si>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</si>
  <si>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</si>
  <si>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</si>
  <si>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</si>
  <si>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</si>
  <si>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</si>
  <si>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</si>
  <si>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</si>
  <si>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</si>
  <si>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</si>
  <si>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</si>
  <si>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</si>
  <si>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</si>
  <si>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</si>
  <si>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</si>
  <si>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</si>
  <si>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</si>
  <si>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</si>
  <si>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</si>
  <si>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</si>
  <si>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</si>
  <si>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</si>
  <si>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</si>
  <si>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</si>
  <si>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</si>
  <si>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</si>
  <si>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</si>
  <si>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</si>
  <si>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</si>
  <si>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</si>
  <si>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</si>
  <si>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</si>
  <si>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</si>
  <si>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</si>
  <si>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</si>
  <si>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</si>
  <si>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</si>
  <si>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</si>
  <si>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</si>
  <si>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</si>
  <si>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</si>
  <si>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</si>
  <si>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</si>
  <si>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</si>
  <si>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</si>
  <si>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</si>
  <si>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</si>
  <si>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</si>
  <si>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</si>
  <si>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</si>
  <si>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</si>
  <si>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</si>
  <si>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</si>
  <si>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</si>
  <si>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</si>
  <si>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</si>
  <si>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</si>
  <si>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</si>
  <si>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</si>
  <si>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</si>
  <si>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</si>
  <si>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</si>
  <si>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</si>
  <si>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</si>
  <si>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</si>
  <si>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</si>
  <si>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</si>
  <si>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</si>
  <si>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</si>
  <si>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</si>
  <si>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</si>
  <si>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</si>
  <si>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</si>
  <si>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</si>
  <si>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</si>
  <si>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</si>
  <si>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</si>
  <si>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</si>
  <si>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</si>
  <si>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</si>
  <si>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</si>
  <si>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</si>
  <si>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</si>
  <si>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</si>
  <si>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</si>
  <si>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</si>
  <si>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</si>
  <si>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</si>
  <si>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</si>
  <si>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</si>
  <si>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</si>
  <si>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</si>
  <si>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</si>
  <si>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</si>
  <si>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</si>
  <si>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</si>
  <si>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</si>
  <si>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</si>
  <si>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</si>
  <si>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</si>
  <si>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</si>
  <si>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</si>
  <si>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</si>
  <si>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</si>
  <si>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</si>
  <si>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</si>
  <si>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</si>
  <si>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</si>
  <si>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</si>
  <si>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</si>
  <si>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</si>
  <si>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</si>
  <si>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</si>
  <si>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</si>
  <si>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</si>
  <si>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</si>
  <si>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</si>
  <si>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</si>
  <si>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</si>
  <si>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</si>
  <si>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</si>
  <si>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</si>
  <si>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</si>
  <si>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</si>
  <si>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</si>
  <si>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</si>
  <si>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</si>
  <si>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</si>
  <si>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</si>
  <si>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</si>
  <si>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</si>
  <si>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</si>
  <si>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</si>
  <si>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</si>
  <si>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</si>
  <si>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</si>
  <si>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</si>
  <si>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</si>
  <si>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</si>
  <si>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</si>
  <si>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</si>
  <si>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</si>
  <si>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</si>
  <si>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</si>
  <si>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</si>
  <si>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</si>
  <si>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</si>
  <si>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</si>
  <si>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</si>
  <si>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</si>
  <si>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</si>
  <si>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</si>
  <si>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</si>
  <si>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</si>
  <si>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</si>
  <si>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</si>
  <si>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</si>
  <si>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</si>
  <si>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</si>
  <si>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</si>
  <si>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</si>
  <si>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</si>
  <si>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</si>
  <si>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</si>
  <si>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</si>
  <si>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</si>
  <si>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</si>
  <si>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</si>
  <si>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</si>
  <si>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</si>
  <si>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</si>
  <si>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</si>
  <si>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</si>
  <si>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</si>
  <si>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</si>
  <si>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</si>
  <si>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</si>
  <si>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</si>
  <si>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</si>
  <si>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</si>
  <si>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</si>
  <si>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</si>
  <si>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</si>
  <si>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</si>
  <si>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</si>
  <si>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</si>
  <si>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</si>
  <si>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</si>
  <si>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</si>
  <si>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</si>
  <si>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</si>
  <si>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</si>
  <si>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</si>
  <si>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</si>
  <si>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</si>
  <si>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</si>
  <si>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</si>
  <si>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</si>
  <si>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</si>
  <si>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</si>
  <si>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</si>
  <si>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</si>
  <si>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</si>
  <si>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</si>
  <si>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</si>
  <si>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</si>
  <si>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</si>
  <si>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</si>
  <si>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</si>
  <si>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</si>
  <si>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</si>
  <si>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</si>
  <si>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</si>
  <si>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</si>
  <si>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</si>
  <si>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</si>
  <si>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</si>
  <si>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</si>
  <si>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</si>
  <si>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</si>
  <si>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</si>
  <si>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</si>
  <si>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</si>
  <si>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</si>
  <si>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</si>
  <si>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</si>
  <si>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</si>
  <si>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</si>
  <si>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</si>
  <si>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</si>
  <si>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</si>
  <si>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</si>
  <si>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</si>
  <si>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</si>
  <si>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</si>
  <si>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</si>
  <si>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</si>
  <si>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</si>
  <si>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</si>
  <si>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</si>
  <si>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</si>
  <si>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</si>
  <si>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</si>
  <si>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</si>
  <si>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</si>
  <si>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</si>
  <si>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</si>
  <si>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</si>
  <si>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</si>
  <si>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</si>
  <si>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</si>
  <si>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</si>
  <si>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</si>
  <si>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</si>
  <si>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</si>
  <si>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</si>
  <si>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</si>
  <si>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</si>
  <si>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</si>
  <si>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</si>
  <si>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</si>
  <si>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</si>
  <si>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</si>
  <si>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</si>
  <si>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</si>
  <si>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</si>
  <si>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</si>
  <si>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</si>
  <si>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</si>
  <si>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</si>
  <si>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</si>
  <si>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</si>
  <si>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</si>
  <si>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</si>
  <si>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</si>
  <si>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</si>
  <si>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</si>
  <si>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</si>
  <si>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</si>
  <si>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</si>
  <si>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</si>
  <si>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</si>
  <si>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</si>
  <si>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</si>
  <si>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</si>
  <si>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</si>
  <si>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</si>
  <si>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</si>
  <si>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</si>
  <si>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</si>
  <si>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</si>
  <si>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</si>
  <si>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</si>
  <si>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</si>
  <si>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</si>
  <si>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</si>
  <si>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</si>
  <si>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</si>
  <si>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</si>
  <si>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</si>
  <si>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</si>
  <si>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</si>
  <si>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</si>
  <si>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</si>
  <si>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</si>
  <si>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</si>
  <si>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</si>
  <si>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</si>
  <si>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</si>
  <si>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</si>
  <si>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</si>
  <si>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</si>
  <si>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</si>
  <si>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</si>
  <si>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</si>
  <si>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</si>
  <si>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</si>
  <si>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</si>
  <si>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</si>
  <si>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</si>
  <si>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</si>
  <si>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</si>
  <si>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</si>
  <si>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</si>
  <si>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</si>
  <si>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</si>
  <si>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</si>
  <si>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</si>
  <si>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</si>
  <si>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</si>
  <si>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</si>
  <si>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</si>
  <si>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</si>
  <si>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</si>
  <si>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</si>
  <si>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</si>
  <si>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</si>
  <si>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</si>
  <si>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</si>
  <si>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</si>
  <si>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</si>
  <si>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</si>
  <si>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</si>
  <si>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</si>
  <si>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</si>
  <si>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</si>
  <si>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</si>
  <si>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</si>
  <si>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</si>
  <si>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</si>
  <si>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</si>
  <si>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</si>
  <si>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</si>
  <si>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</si>
  <si>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</si>
  <si>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</si>
  <si>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</si>
  <si>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</si>
  <si>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</si>
  <si>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</si>
  <si>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</si>
  <si>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</si>
  <si>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</si>
  <si>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</si>
  <si>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</si>
  <si>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</si>
  <si>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</si>
  <si>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</si>
  <si>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</si>
  <si>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</si>
  <si>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</si>
  <si>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</si>
  <si>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</si>
  <si>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</si>
  <si>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</si>
  <si>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</si>
  <si>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</si>
  <si>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</si>
  <si>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</si>
  <si>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</si>
  <si>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</si>
  <si>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</si>
  <si>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</si>
  <si>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</si>
  <si>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</si>
  <si>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</si>
  <si>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</si>
  <si>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</si>
  <si>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</si>
  <si>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</si>
  <si>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</si>
  <si>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</si>
  <si>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</si>
  <si>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</si>
  <si>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</si>
  <si>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</si>
  <si>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</si>
  <si>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</si>
  <si>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</si>
  <si>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</si>
  <si>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</si>
  <si>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</si>
  <si>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</si>
  <si>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</si>
  <si>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</si>
  <si>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</si>
  <si>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</si>
  <si>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</si>
  <si>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</si>
  <si>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</si>
  <si>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</si>
  <si>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</si>
  <si>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</si>
  <si>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</si>
  <si>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</si>
  <si>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</si>
  <si>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</si>
  <si>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</si>
  <si>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</si>
  <si>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</si>
  <si>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</si>
  <si>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</si>
  <si>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</si>
  <si>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</si>
  <si>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</si>
  <si>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</si>
  <si>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</si>
  <si>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</si>
  <si>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</si>
  <si>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</si>
  <si>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</si>
  <si>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</si>
  <si>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</si>
  <si>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</si>
  <si>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</si>
  <si>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</si>
  <si>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</si>
  <si>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</si>
  <si>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</si>
  <si>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</si>
  <si>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</si>
  <si>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</si>
  <si>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</si>
  <si>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</si>
  <si>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</si>
  <si>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</si>
  <si>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</si>
  <si>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</si>
  <si>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</si>
  <si>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</si>
  <si>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</si>
  <si>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</si>
  <si>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</si>
  <si>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</si>
  <si>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</si>
  <si>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</si>
  <si>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</si>
  <si>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</si>
  <si>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</si>
  <si>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</si>
  <si>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</si>
  <si>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</si>
  <si>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</si>
  <si>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</si>
  <si>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</si>
  <si>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</si>
  <si>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</si>
  <si>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</si>
  <si>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</si>
  <si>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</si>
  <si>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</si>
  <si>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</si>
  <si>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</si>
  <si>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</si>
  <si>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</si>
  <si>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</si>
  <si>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</si>
  <si>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</si>
  <si>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</si>
  <si>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</si>
  <si>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</si>
  <si>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</si>
  <si>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</si>
  <si>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</si>
  <si>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</si>
  <si>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</si>
  <si>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</si>
  <si>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</si>
  <si>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</si>
  <si>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</si>
  <si>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</si>
  <si>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</si>
  <si>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</si>
  <si>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</si>
  <si>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</si>
  <si>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</si>
  <si>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</si>
  <si>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</si>
  <si>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</si>
  <si>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</si>
  <si>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</si>
  <si>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</si>
  <si>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</si>
  <si>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</si>
  <si>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</si>
  <si>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</si>
  <si>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</si>
  <si>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</si>
  <si>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</si>
  <si>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</si>
  <si>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</si>
  <si>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</si>
  <si>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</si>
  <si>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</si>
  <si>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</si>
  <si>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</si>
  <si>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</si>
  <si>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</si>
  <si>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</si>
  <si>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</si>
  <si>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</si>
  <si>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</si>
  <si>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</si>
  <si>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</si>
  <si>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</si>
  <si>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</si>
  <si>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</si>
  <si>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</si>
  <si>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</si>
  <si>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</si>
  <si>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</si>
  <si>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</si>
  <si>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</si>
  <si>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</si>
  <si>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</si>
  <si>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</si>
  <si>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</si>
  <si>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</si>
  <si>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</si>
  <si>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</si>
  <si>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</si>
  <si>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</si>
  <si>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</si>
  <si>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</si>
  <si>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</si>
  <si>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</si>
  <si>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</si>
  <si>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</si>
  <si>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</si>
  <si>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</si>
  <si>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</si>
  <si>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</si>
  <si>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</si>
  <si>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</si>
  <si>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</si>
  <si>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</si>
  <si>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</si>
  <si>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</si>
  <si>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</si>
  <si>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</si>
  <si>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</si>
  <si>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</si>
  <si>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</si>
  <si>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</si>
  <si>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</si>
  <si>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</si>
  <si>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</si>
  <si>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</si>
  <si>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</si>
  <si>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</si>
  <si>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</si>
  <si>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</si>
  <si>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</si>
  <si>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</si>
  <si>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</si>
  <si>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</si>
  <si>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</si>
  <si>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</si>
  <si>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</si>
  <si>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</si>
  <si>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</si>
  <si>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</si>
  <si>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</si>
  <si>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</si>
  <si>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</si>
  <si>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</si>
  <si>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</si>
  <si>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</si>
  <si>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</si>
  <si>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</si>
  <si>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</si>
  <si>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</si>
  <si>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</si>
  <si>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</si>
  <si>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</si>
  <si>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</si>
  <si>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</si>
  <si>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</si>
  <si>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</si>
  <si>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</si>
  <si>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</si>
  <si>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</si>
  <si>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</si>
  <si>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</si>
  <si>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</si>
  <si>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</si>
  <si>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</si>
  <si>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</si>
  <si>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</si>
  <si>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</si>
  <si>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</si>
  <si>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</si>
  <si>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</si>
  <si>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</si>
  <si>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</si>
  <si>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</si>
  <si>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</si>
  <si>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</si>
  <si>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</si>
  <si>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</si>
  <si>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</si>
  <si>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</si>
  <si>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</si>
  <si>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</si>
  <si>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</si>
  <si>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</si>
  <si>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</si>
  <si>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</si>
  <si>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</si>
  <si>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</si>
  <si>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</si>
  <si>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</si>
  <si>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</si>
  <si>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</si>
  <si>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</si>
  <si>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</si>
  <si>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</si>
  <si>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</si>
  <si>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</si>
  <si>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</si>
  <si>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</si>
  <si>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</si>
  <si>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</si>
  <si>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</si>
  <si>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</si>
  <si>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</si>
  <si>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</si>
  <si>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</si>
  <si>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</si>
  <si>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</si>
  <si>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</si>
  <si>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</si>
  <si>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</si>
  <si>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</si>
  <si>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</si>
  <si>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</si>
  <si>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</si>
  <si>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</si>
  <si>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</si>
  <si>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</si>
  <si>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</si>
  <si>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</si>
  <si>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</si>
  <si>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</si>
  <si>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</si>
  <si>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</si>
  <si>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</si>
  <si>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</si>
  <si>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</si>
  <si>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</si>
  <si>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</si>
  <si>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</si>
  <si>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</si>
  <si>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</si>
  <si>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</si>
  <si>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</si>
  <si>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</si>
  <si>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</si>
  <si>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</si>
  <si>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</si>
  <si>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</si>
  <si>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</si>
  <si>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</si>
  <si>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</si>
  <si>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</si>
  <si>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</si>
  <si>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</si>
  <si>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</si>
  <si>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</si>
  <si>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</si>
  <si>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</si>
  <si>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</si>
  <si>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</si>
  <si>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</si>
  <si>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</si>
  <si>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</si>
  <si>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</si>
  <si>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</si>
  <si>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</si>
  <si>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</si>
  <si>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</si>
  <si>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</si>
  <si>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</si>
  <si>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</si>
  <si>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</si>
  <si>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</si>
  <si>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</si>
  <si>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</si>
  <si>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</si>
  <si>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</si>
  <si>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</si>
  <si>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</si>
  <si>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</si>
  <si>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</si>
  <si>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</si>
  <si>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</si>
  <si>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</si>
  <si>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</si>
  <si>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</si>
  <si>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</si>
  <si>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</si>
  <si>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</si>
  <si>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</si>
  <si>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</si>
  <si>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</si>
  <si>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</si>
  <si>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</si>
  <si>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</si>
  <si>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</si>
  <si>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</si>
  <si>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</si>
  <si>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</si>
  <si>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</si>
  <si>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</si>
  <si>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</si>
  <si>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</si>
  <si>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</si>
  <si>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</si>
  <si>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</si>
  <si>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</si>
  <si>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</si>
  <si>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</si>
  <si>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</si>
  <si>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</si>
  <si>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</si>
  <si>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</si>
  <si>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</si>
  <si>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</si>
  <si>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</si>
  <si>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</si>
  <si>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</si>
  <si>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</si>
  <si>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</si>
  <si>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</si>
  <si>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</si>
  <si>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</si>
  <si>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</si>
  <si>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</si>
  <si>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</si>
  <si>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</si>
  <si>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</si>
  <si>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</si>
  <si>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</si>
  <si>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</si>
  <si>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</si>
  <si>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</si>
  <si>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</si>
  <si>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</si>
  <si>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</si>
  <si>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</si>
  <si>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</si>
  <si>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</si>
  <si>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</si>
  <si>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</si>
  <si>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</si>
  <si>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</si>
  <si>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</si>
  <si>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</si>
  <si>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</si>
  <si>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</si>
  <si>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</si>
  <si>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</si>
  <si>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</si>
  <si>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</si>
  <si>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</si>
  <si>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</si>
  <si>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</si>
  <si>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</si>
  <si>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</si>
  <si>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</si>
  <si>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</si>
  <si>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</si>
  <si>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</si>
  <si>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</si>
  <si>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</si>
  <si>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</si>
  <si>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</si>
  <si>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</si>
  <si>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</si>
  <si>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</si>
  <si>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</si>
  <si>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</si>
  <si>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70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</si>
  <si>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</si>
  <si>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</si>
  <si>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</si>
  <si>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</si>
  <si>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</si>
  <si>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</si>
  <si>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</si>
  <si>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</si>
  <si>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</si>
  <si>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</si>
  <si>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on the way ETA: 40 Mins</t>
  </si>
  <si>
    <t>PCM-20251127-00001239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</si>
</sst>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325.69234965277428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45988.6407755787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45988.6407755787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45988.6407755787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45988.6407755787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45988.6407755787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45988.6407755787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45988.6407755787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45988.6407755787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45988.6407755787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45988.6407755787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45988.6407755787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45988.6407755787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45988.6407755787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45988.6407755787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45988.6407755787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45988.6407755787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45988.6407755787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45988.6407755787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45988.6407755787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45988.6407755787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45988.6407755787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45988.6407755787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45988.6407755787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45988.6407755787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45988.6407755787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45988.6407755787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45988.6407755787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45988.6407755787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45988.6407755787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45988.6407755787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45988.6407755787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45988.6407755787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45988.6407755787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45988.6407755787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45988.6407755787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45988.6407755787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45988.6407755787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45988.6407755787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45988.6407755787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78F91DB5-0BF8-4B36-BFD0-F3F695E83F87}"/>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5" activePane="bottomLeft" state="frozen"/>
      <selection pane="bottomLeft" activeCell="E14" sqref="E14:E1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163.64093761573895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4.2533565972189535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45988.6407755787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45988.6407755787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45988.6407755787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45988.6407755787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45988.6407755787</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45988.6407755787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45988.6407755787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45988.6407755787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45988.6407755787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45988.6407755787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45988.6407755787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45988.6407755787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45988.6407755787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45988.6407755787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45988.6407755787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45988.6407755787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45988.6407755787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45988.6407755787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45988.6407755787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45988.6407755787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45988.6407755787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45988.6407755787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45988.6407755787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45988.6407755787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45988.6407755787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45988.6407755787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45988.6407755787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45988.6407755787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45988.6407755787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45988.6407755787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45988.6407755787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45988.6407755787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45988.6407755787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45988.6407755787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45988.6407755787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45988.6407755787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45988.6407755787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45988.6407755787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45988.6407755787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45988.6407755787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45988.6407755787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45988.6407755787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45988.6407755787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45988.6407755787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45988.6407755787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45988.6407755787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45988.6407755787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45988.6407755787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45988.6407755787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45988.6407755787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45988.6407755787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45988.6407755787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45988.6407755787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45988.6407755787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45988.6407755787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45988.6407755787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45988.6407755787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45988.6407755787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45988.6407755787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45988.6407755787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45988.6407755787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45988.6407755787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45988.6407755787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45988.6407755787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45988.6407755787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45988.6407755787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45988.6407755787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45988.6407755787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45988.6407755787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45988.6407755787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45988.6407755787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45988.6407755787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45988.6407755787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45988.6407755787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45988.6407755787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45988.6407755787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45988.6407755787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45988.6407755787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45988.6407755787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45988.6407755787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45988.6407755787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45988.6407755787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45988.6407755787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45988.6407755787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45988.6407755787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45988.6407755787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45988.6407755787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45988.6407755787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45988.6407755787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tabSelected="1" workbookViewId="0">
      <selection activeCell="G9" sqref="G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45988.6407755787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45988.6407755787</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45988.6407755787</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45988.6407755787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45988.6407755787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45988.6407755787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45988.6407755787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45988.6407755787</v>
      </c>
      <c r="H9" s="22"/>
      <c r="I9" s="19" t="str">
        <f>IFERROR(VLOOKUP(D9,DB!A:F,6,0),"")</f>
        <v/>
      </c>
      <c r="J9" s="18" t="str">
        <f>IFERROR(VLOOKUP(D9,DB!A:G,7,0),"")</f>
        <v/>
      </c>
      <c r="K9" s="42"/>
      <c r="L9" s="23" t="str">
        <f>IFERROR(VLOOKUP(D9,DB!A:I,9,0),"")</f>
        <v/>
      </c>
    </row>
    <row r="10" spans="1:13" ht="15" customHeight="1">
      <c r="A10" s="19"/>
      <c r="B10" s="58" t="str">
        <f>IFERROR(VLOOKUP(D10,DB!A:K,11,0),"")</f>
        <v>R3</v>
      </c>
      <c r="C10" s="18"/>
      <c r="D10" s="122" t="s">
        <v>12151</v>
      </c>
      <c r="E10" s="18"/>
      <c r="F10" s="20"/>
      <c r="G10" s="21">
        <f t="shared" ca="1" si="0"/>
        <v>45988.6407755787</v>
      </c>
      <c r="H10" s="22"/>
      <c r="I10" s="19" t="str">
        <f>IFERROR(VLOOKUP(D10,DB!A:F,6,0),"")</f>
        <v>SCECO</v>
      </c>
      <c r="J10" s="18" t="str">
        <f>IFERROR(VLOOKUP(D10,DB!A:G,7,0),"")</f>
        <v>Vandalized</v>
      </c>
      <c r="K10" s="42"/>
      <c r="L10" s="23" t="str">
        <f>IFERROR(VLOOKUP(D10,DB!A:I,9,0),"")</f>
        <v>Latis</v>
      </c>
    </row>
    <row r="11" spans="1:13" ht="15" customHeight="1">
      <c r="A11" s="19"/>
      <c r="B11" s="58" t="str">
        <f>IFERROR(VLOOKUP(D11,DB!A:K,11,0),"")</f>
        <v/>
      </c>
      <c r="C11" s="18"/>
      <c r="D11" s="18" t="str">
        <f>IFERROR(VLOOKUP(#REF!,DB!#REF!,7,0),"")</f>
        <v/>
      </c>
      <c r="E11" s="18"/>
      <c r="F11" s="20"/>
      <c r="G11" s="21">
        <f t="shared" ca="1" si="0"/>
        <v>45988.6407755787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45988.6407755787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45988.6407755787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45988.6407755787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45988.6407755787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45988.6407755787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45988.6407755787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45988.6407755787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45988.6407755787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45988.6407755787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45988.6407755787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45988.6407755787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45988.6407755787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45988.6407755787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45988.6407755787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45988.6407755787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45988.6407755787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45988.6407755787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45988.6407755787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45988.6407755787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45988.6407755787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45988.6407755787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45988.6407755787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45988.6407755787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45988.6407755787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45988.6407755787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45988.6407755787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45988.6407755787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45988.6407755787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45988.6407755787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45988.6407755787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45988.6407755787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45988.6407755787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45988.6407755787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45988.6407755787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45988.6407755787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45988.6407755787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45988.6407755787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45988.6407755787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45988.6407755787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45988.6407755787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45988.6407755787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45988.6407755787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45988.6407755787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45988.6407755787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45988.6407755787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45988.6407755787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45988.6407755787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45988.6407755787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45988.6407755787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45988.6407755787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45988.6407755787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45988.6407755787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45988.6407755787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45988.6407755787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45988.6407755787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45988.6407755787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45988.6407755787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45988.6407755787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45988.6407755787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45988.6407755787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45988.6407755787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45988.6407755787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45988.6407755787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45988.6407755787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45988.6407755787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45988.6407755787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45988.6407755787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45988.6407755787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45988.6407755787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45988.6407755787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45988.6407755787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45988.6407755787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45988.6407755787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45988.6407755787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45988.6407755787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45988.6407755787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45988.6407755787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45988.6407755787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45988.6407755787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45988.6407755787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45988.6407755787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45988.6407755787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45988.6407755787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45988.6407755787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45988.6407755787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45988.6407755787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45988.6407755787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45988.6407755787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45988.6407755787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45988.6407755787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45988.6407755787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45988.6407755787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45988.6407755787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45988.6407755787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45988.6407755787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45988.6407755787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45988.6407755787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45988.6407755787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45988.6407755787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45988.6407755787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45988.6407755787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45988.6407755787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45988.6407755787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45988.6407755787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45988.6407755787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45988.6407755787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45988.6407755787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45988.6407755787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45988.6407755787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45988.6407755787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45988.6407755787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45988.6407755787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45988.6407755787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45988.6407755787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45988.6407755787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45988.6407755787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45988.6407755787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45988.6407755787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45988.6407755787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45988.6407755787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45988.6407755787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45988.6407755787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45988.6407755787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45988.6407755787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45988.6407755787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45988.6407755787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45988.6407755787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45988.6407755787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45988.6407755787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45988.6407755787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45988.6407755787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45988.6407755787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45988.6407755787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45988.6407755787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45988.6407755787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45988.6407755787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45988.6407755787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45988.6407755787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45988.6407755787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45988.6407755787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45988.6407755787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45988.6407755787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45988.6407755787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45988.6407755787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45988.6407755787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45988.6407755787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45988.6407755787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45988.6407755787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45988.6407755787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45988.6407755787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45988.6407755787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45988.6407755787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45988.6407755787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45988.6407755787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45988.6407755787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45988.6407755787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45988.6407755787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45988.6407755787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45988.6407755787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45988.6407755787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45988.6407755787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45988.6407755787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45988.6407755787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45988.6407755787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45988.6407755787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45988.6407755787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45988.6407755787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45988.6407755787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45988.6407755787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45988.6407755787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45988.6407755787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45988.6407755787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45988.6407755787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45988.6407755787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45988.6407755787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45988.6407755787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45988.6407755787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45988.6407755787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45988.6407755787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45988.6407755787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45988.6407755787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45988.6407755787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45988.6407755787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45988.6407755787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45988.6407755787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45988.6407755787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45988.6407755787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45988.6407755787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45988.6407755787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45988.6407755787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45988.6407755787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45988.6407755787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45988.6407755787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45988.6407755787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45988.6407755787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45988.6407755787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45988.6407755787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45988.6407755787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45988.6407755787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45988.6407755787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45988.6407755787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45988.6407755787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45988.6407755787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45988.6407755787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45988.6407755787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45988.6407755787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45988.6407755787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45988.6407755787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45988.6407755787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45988.6407755787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45988.6407755787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45988.6407755787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45988.6407755787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45988.6407755787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45988.6407755787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45988.6407755787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45988.6407755787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45988.6407755787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45988.6407755787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45988.6407755787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45988.6407755787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45988.6407755787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45988.6407755787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45988.6407755787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45988.6407755787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45988.6407755787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45988.6407755787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45988.6407755787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45988.6407755787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45988.6407755787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45988.6407755787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45988.6407755787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45988.6407755787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45988.6407755787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45988.6407755787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45988.6407755787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45988.6407755787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45988.6407755787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45988.6407755787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45988.6407755787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45988.6407755787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45988.6407755787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45988.6407755787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45988.6407755787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45988.6407755787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45988.6407755787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45988.6407755787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45988.6407755787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45988.6407755787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45988.6407755787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45988.6407755787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45988.6407755787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45988.6407755787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45988.6407755787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45988.6407755787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45988.6407755787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45988.6407755787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45988.6407755787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45988.6407755787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45988.6407755787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45988.6407755787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45988.6407755787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45988.6407755787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45988.6407755787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45988.6407755787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45988.6407755787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45988.6407755787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45988.6407755787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45988.6407755787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45988.6407755787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45988.6407755787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45988.6407755787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45988.6407755787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45988.6407755787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45988.6407755787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45988.6407755787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45988.6407755787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45988.6407755787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45988.6407755787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45988.6407755787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45988.6407755787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45988.6407755787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45988.6407755787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45988.6407755787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45988.6407755787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45988.6407755787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45988.6407755787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45988.6407755787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45988.6407755787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45988.6407755787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45988.6407755787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45988.6407755787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45988.6407755787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45988.6407755787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45988.6407755787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45988.6407755787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45988.6407755787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45988.6407755787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45988.6407755787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45988.6407755787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45988.6407755787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45988.6407755787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45988.6407755787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45988.6407755787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45988.6407755787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45988.6407755787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45988.6407755787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45988.6407755787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45988.6407755787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45988.6407755787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45988.6407755787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45988.6407755787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45988.6407755787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45988.6407755787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45988.6407755787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45988.6407755787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45988.6407755787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45988.6407755787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45988.6407755787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45988.6407755787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45988.6407755787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45988.6407755787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45988.6407755787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45988.6407755787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45988.6407755787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45988.6407755787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45988.6407755787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45988.6407755787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45988.6407755787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45988.6407755787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45988.6407755787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45988.6407755787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45988.6407755787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45988.6407755787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45988.6407755787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45988.6407755787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45988.6407755787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45988.6407755787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45988.6407755787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45988.6407755787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45988.6407755787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45988.6407755787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45988.6407755787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45988.6407755787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45988.6407755787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45988.6407755787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45988.6407755787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45988.6407755787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45988.6407755787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45988.6407755787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45988.6407755787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45988.6407755787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45988.6407755787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45988.6407755787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45988.6407755787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45988.6407755787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45988.6407755787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45988.6407755787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45988.6407755787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45988.6407755787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45988.6407755787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45988.6407755787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45988.6407755787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45988.6407755787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45988.6407755787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45988.6407755787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45988.6407755787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45988.6407755787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45988.6407755787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45988.6407755787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45988.6407755787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45988.6407755787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45988.6407755787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45988.6407755787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45988.6407755787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45988.6407755787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45988.6407755787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45988.6407755787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45988.6407755787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45988.6407755787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45988.6407755787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45988.6407755787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45988.6407755787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45988.6407755787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45988.6407755787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45988.6407755787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45988.6407755787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45988.6407755787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45988.6407755787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45988.6407755787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45988.6407755787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45988.6407755787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45988.6407755787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45988.6407755787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45988.6407755787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45988.6407755787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45988.6407755787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45988.6407755787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45988.6407755787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45988.6407755787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45988.6407755787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45988.6407755787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45988.6407755787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45988.6407755787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45988.6407755787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45988.6407755787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45988.6407755787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45988.6407755787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45988.6407755787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45988.6407755787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45988.6407755787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45988.6407755787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45988.6407755787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45988.6407755787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45988.6407755787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45988.6407755787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45988.6407755787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45988.6407755787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45988.6407755787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45988.6407755787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45988.6407755787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45988.6407755787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45988.6407755787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45988.6407755787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45988.6407755787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45988.6407755787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45988.6407755787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45988.6407755787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45988.6407755787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45988.6407755787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45988.6407755787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45988.6407755787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45988.6407755787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45988.6407755787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45988.6407755787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45988.6407755787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45988.6407755787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45988.6407755787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45988.6407755787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45988.6407755787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45988.6407755787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45988.6407755787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45988.6407755787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45988.6407755787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45988.6407755787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45988.6407755787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45988.6407755787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45988.6407755787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45988.6407755787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45988.6407755787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45988.6407755787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45988.6407755787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45988.6407755787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45988.6407755787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45988.6407755787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45988.6407755787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45988.6407755787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45988.6407755787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45988.6407755787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45988.6407755787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45988.6407755787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45988.6407755787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45988.6407755787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45988.6407755787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45988.6407755787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45988.6407755787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45988.6407755787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45988.6407755787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45988.6407755787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45988.6407755787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45988.6407755787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45988.6407755787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45988.6407755787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45988.6407755787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45988.6407755787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45988.6407755787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45988.6407755787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45988.6407755787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45988.6407755787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45988.6407755787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45988.6407755787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45988.6407755787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45988.6407755787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45988.6407755787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45988.6407755787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45988.6407755787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45988.6407755787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45988.6407755787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45988.6407755787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45988.6407755787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45988.6407755787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45988.6407755787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45988.6407755787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45988.6407755787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45988.6407755787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45988.6407755787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45988.6407755787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45988.6407755787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45988.6407755787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45988.6407755787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45988.6407755787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45988.6407755787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45988.6407755787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45988.6407755787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45988.6407755787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45988.6407755787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45988.6407755787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45988.6407755787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45988.6407755787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45988.6407755787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45988.6407755787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45988.6407755787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45988.6407755787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45988.6407755787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45988.6407755787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45988.6407755787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45988.6407755787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45988.6407755787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45988.6407755787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45988.6407755787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45988.6407755787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45988.6407755787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45988.6407755787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45988.6407755787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45988.6407755787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45988.6407755787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45988.6407755787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45988.6407755787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45988.6407755787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45988.6407755787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45988.6407755787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45988.6407755787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45988.6407755787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45988.6407755787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45988.6407755787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45988.6407755787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45988.6407755787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45988.6407755787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45988.6407755787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45988.6407755787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45988.6407755787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45988.6407755787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45988.6407755787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45988.6407755787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45988.6407755787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45988.6407755787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45988.6407755787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45988.6407755787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45988.6407755787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45988.6407755787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45988.6407755787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45988.6407755787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45988.6407755787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45988.6407755787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45988.6407755787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45988.6407755787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45988.6407755787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45988.6407755787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45988.6407755787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45988.6407755787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45988.6407755787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45988.6407755787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45988.6407755787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45988.6407755787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45988.6407755787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45988.6407755787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45988.6407755787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45988.6407755787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45988.6407755787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45988.6407755787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45988.6407755787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45988.6407755787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45988.6407755787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45988.6407755787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45988.6407755787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45988.6407755787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45988.6407755787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45988.6407755787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45988.6407755787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45988.6407755787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45988.6407755787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45988.6407755787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45988.6407755787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45988.6407755787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45988.6407755787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45988.6407755787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45988.6407755787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45988.6407755787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45988.6407755787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45988.6407755787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45988.6407755787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45988.6407755787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45988.6407755787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45988.6407755787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45988.6407755787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45988.6407755787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45988.6407755787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45988.6407755787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45988.6407755787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45988.6407755787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45988.6407755787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45988.6407755787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45988.6407755787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45988.6407755787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45988.6407755787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45988.6407755787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45988.6407755787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45988.6407755787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45988.6407755787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45988.6407755787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45988.6407755787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45988.6407755787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45988.6407755787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45988.6407755787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45988.6407755787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45988.6407755787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45988.6407755787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45988.6407755787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45988.6407755787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45988.6407755787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45988.6407755787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45988.6407755787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45988.6407755787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45988.6407755787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45988.6407755787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45988.6407755787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45988.6407755787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45988.6407755787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45988.6407755787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45988.6407755787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45988.6407755787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45988.6407755787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45988.6407755787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45988.6407755787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45988.6407755787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45988.6407755787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45988.6407755787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45988.6407755787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45988.6407755787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45988.6407755787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45988.6407755787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45988.6407755787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45988.6407755787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45988.6407755787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45988.6407755787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45988.6407755787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45988.6407755787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45988.6407755787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45988.6407755787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45988.6407755787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45988.6407755787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45988.6407755787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45988.6407755787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45988.6407755787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45988.6407755787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45988.6407755787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45988.6407755787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45988.6407755787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45988.6407755787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45988.6407755787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45988.6407755787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45988.6407755787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45988.6407755787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45988.6407755787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45988.6407755787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45988.6407755787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45988.6407755787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45988.6407755787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45988.6407755787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45988.6407755787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45988.6407755787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45988.6407755787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45988.6407755787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45988.6407755787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45988.6407755787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45988.6407755787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45988.6407755787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45988.6407755787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45988.6407755787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45988.6407755787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45988.6407755787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45988.6407755787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45988.6407755787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45988.6407755787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45988.6407755787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45988.6407755787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45988.6407755787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45988.6407755787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45988.6407755787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45988.6407755787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45988.6407755787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45988.6407755787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45988.6407755787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45988.6407755787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45988.6407755787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45988.6407755787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45988.6407755787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45988.6407755787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45988.6407755787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45988.6407755787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45988.6407755787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45988.6407755787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45988.6407755787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45988.6407755787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45988.6407755787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45988.6407755787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45988.6407755787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45988.6407755787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45988.6407755787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45988.6407755787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45988.6407755787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45988.6407755787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45988.6407755787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45988.6407755787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45988.6407755787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45988.6407755787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45988.6407755787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45988.6407755787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45988.6407755787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45988.6407755787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45988.6407755787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45988.6407755787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45988.6407755787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45988.6407755787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45988.6407755787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45988.6407755787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45988.6407755787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45988.6407755787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45988.6407755787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45988.6407755787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45988.6407755787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45988.6407755787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45988.6407755787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45988.6407755787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45988.6407755787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45988.6407755787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45988.6407755787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45988.6407755787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45988.6407755787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45988.6407755787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45988.6407755787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45988.6407755787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45988.6407755787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45988.6407755787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45988.6407755787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45988.6407755787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45988.6407755787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45988.6407755787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45988.6407755787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45988.6407755787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45988.6407755787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45988.6407755787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45988.6407755787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45988.6407755787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45988.6407755787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45988.6407755787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45988.6407755787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45988.6407755787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45988.6407755787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45988.6407755787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45988.6407755787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45988.6407755787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45988.6407755787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45988.6407755787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45988.6407755787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45988.6407755787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45988.6407755787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45988.6407755787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45988.6407755787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45988.6407755787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45988.6407755787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45988.6407755787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45988.6407755787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45988.6407755787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45988.6407755787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45988.6407755787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45988.6407755787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45988.6407755787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45988.6407755787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45988.6407755787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45988.6407755787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45988.6407755787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45988.6407755787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45988.6407755787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45988.6407755787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45988.6407755787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45988.6407755787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45988.6407755787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45988.6407755787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45988.6407755787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45988.6407755787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45988.6407755787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45988.6407755787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45988.6407755787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45988.6407755787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45988.6407755787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45988.6407755787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45988.6407755787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45988.6407755787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45988.6407755787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45988.6407755787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45988.6407755787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45988.6407755787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45988.6407755787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45988.6407755787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45988.6407755787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45988.6407755787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45988.6407755787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45988.6407755787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45988.6407755787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45988.6407755787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45988.6407755787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45988.6407755787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45988.6407755787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45988.6407755787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45988.6407755787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45988.6407755787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45988.6407755787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45988.6407755787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45988.6407755787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45988.6407755787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45988.6407755787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45988.6407755787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45988.6407755787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45988.6407755787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45988.6407755787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45988.6407755787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45988.6407755787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45988.6407755787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45988.6407755787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45988.6407755787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45988.6407755787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45988.6407755787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45988.6407755787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45988.6407755787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45988.6407755787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45988.6407755787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45988.6407755787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45988.6407755787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45988.6407755787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45988.6407755787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45988.6407755787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45988.6407755787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45988.6407755787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45988.6407755787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45988.6407755787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45988.6407755787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45988.6407755787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45988.6407755787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45988.6407755787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45988.6407755787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45988.6407755787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45988.6407755787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45988.6407755787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45988.6407755787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45988.6407755787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45988.6407755787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45988.6407755787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45988.6407755787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45988.6407755787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45988.6407755787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45988.6407755787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45988.6407755787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45988.6407755787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45988.6407755787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45988.6407755787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45988.6407755787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45988.6407755787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45988.6407755787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45988.6407755787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45988.6407755787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45988.6407755787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45988.6407755787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45988.6407755787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45988.6407755787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45988.6407755787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45988.6407755787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45988.6407755787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45988.6407755787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45988.6407755787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45988.6407755787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45988.6407755787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45988.6407755787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45988.6407755787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45988.6407755787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45988.6407755787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45988.6407755787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45988.6407755787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45988.6407755787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45988.6407755787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45988.6407755787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45988.6407755787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45988.6407755787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45988.6407755787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45988.6407755787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45988.6407755787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45988.6407755787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45988.6407755787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45988.6407755787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45988.6407755787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45988.6407755787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45988.6407755787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45988.6407755787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45988.6407755787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45988.6407755787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45988.6407755787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45988.6407755787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45988.6407755787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45988.6407755787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45988.6407755787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45988.6407755787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45988.6407755787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45988.6407755787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45988.6407755787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45988.6407755787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45988.6407755787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45988.6407755787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45988.6407755787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45988.6407755787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45988.6407755787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45988.6407755787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45988.6407755787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45988.6407755787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45988.6407755787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45988.6407755787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45988.6407755787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45988.6407755787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45988.6407755787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45988.6407755787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45988.6407755787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45988.6407755787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45988.6407755787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45988.6407755787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45988.6407755787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45988.6407755787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45988.6407755787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45988.6407755787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45988.6407755787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45988.6407755787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45988.6407755787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45988.6407755787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45988.6407755787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45988.6407755787</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285.16005798610422</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0.27133113425952615</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0.17597233795822831</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c r="G5" s="93">
        <f t="shared" ca="1" si="0"/>
        <v>45988.6407755787</v>
      </c>
      <c r="H5" s="92">
        <v>45988.570289351854</v>
      </c>
      <c r="I5" s="110" t="str">
        <f>IFERROR(VLOOKUP(D5,DB!A:F,6,0),"")</f>
        <v>SCECO</v>
      </c>
      <c r="J5" s="110" t="str">
        <f>IFERROR(VLOOKUP(D5,DB!A:G,7,0),"")</f>
        <v>Dead</v>
      </c>
      <c r="K5" s="94" t="s">
        <v>39113</v>
      </c>
      <c r="L5" s="88" t="str">
        <f>IFERROR(VLOOKUP(D5,DB!A:I,9,0),"")</f>
        <v>Latis</v>
      </c>
    </row>
    <row r="6" spans="1:16" ht="15" customHeight="1">
      <c r="A6" s="110" t="s">
        <v>39112</v>
      </c>
      <c r="B6" s="110" t="str">
        <f>IFERROR(VLOOKUP(D6,DB!A:K,11,0),"")</f>
        <v>R4</v>
      </c>
      <c r="C6" s="90">
        <v>1</v>
      </c>
      <c r="D6" s="88" t="s">
        <v>30542</v>
      </c>
      <c r="E6" s="91" t="s">
        <v>39021</v>
      </c>
      <c r="F6" s="92"/>
      <c r="G6" s="93">
        <f t="shared" ca="1" si="0"/>
        <v>45988.6407755787</v>
      </c>
      <c r="H6" s="92">
        <v>45988.576631944445</v>
      </c>
      <c r="I6" s="110" t="str">
        <f>IFERROR(VLOOKUP(D6,DB!A:F,6,0),"")</f>
        <v>SCECO</v>
      </c>
      <c r="J6" s="110" t="str">
        <f>IFERROR(VLOOKUP(D6,DB!A:G,7,0),"")</f>
        <v>Weak</v>
      </c>
      <c r="K6" s="94" t="s">
        <v>39114</v>
      </c>
      <c r="L6" s="88" t="str">
        <f>IFERROR(VLOOKUP(D6,DB!A:I,9,0),"")</f>
        <v>Latis</v>
      </c>
    </row>
    <row r="7" spans="1:16" ht="15" customHeight="1">
      <c r="A7" s="110"/>
      <c r="B7" s="110" t="str">
        <f>IFERROR(VLOOKUP(D7,DB!A:K,11,0),"")</f>
        <v/>
      </c>
      <c r="C7" s="90"/>
      <c r="D7" s="88"/>
      <c r="E7" s="91"/>
      <c r="F7" s="92"/>
      <c r="G7" s="93">
        <f t="shared" ca="1" si="0"/>
        <v>45988.6407755787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45988.6407755787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45988.6407755787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45988.6407755787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7"/>
      <c r="E11" s="91"/>
      <c r="F11" s="92"/>
      <c r="G11" s="93">
        <f t="shared" ca="1" si="0"/>
        <v>45988.6407755787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45988.6407755787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45988.6407755787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45988.6407755787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45988.6407755787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45988.6407755787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45988.6407755787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45988.6407755787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45988.6407755787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45988.6407755787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45988.6407755787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45988.6407755787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45988.6407755787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45988.6407755787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45988.6407755787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45988.6407755787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45988.6407755787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45988.6407755787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45988.6407755787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45988.6407755787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45988.6407755787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45988.6407755787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45988.6407755787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45988.6407755787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45988.6407755787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45988.6407755787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45988.6407755787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45988.6407755787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45988.6407755787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45988.6407755787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45988.6407755787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45988.6407755787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45988.6407755787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45988.6407755787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45988.6407755787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45988.6407755787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45988.6407755787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45988.6407755787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45988.6407755787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45988.6407755787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45988.6407755787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45988.6407755787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45988.6407755787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45988.6407755787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45988.6407755787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45988.6407755787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45988.6407755787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45988.6407755787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45988.6407755787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45988.6407755787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45988.6407755787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45988.6407755787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45988.6407755787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45988.6407755787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45988.6407755787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45988.6407755787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45988.6407755787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45988.6407755787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45988.6407755787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45988.6407755787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45988.6407755787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45988.6407755787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45988.6407755787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45988.6407755787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45988.6407755787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45988.6407755787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45988.6407755787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45988.6407755787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45988.6407755787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45988.6407755787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45988.6407755787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45988.6407755787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45988.6407755787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45988.6407755787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45988.6407755787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45988.6407755787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45988.6407755787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45988.6407755787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45988.6407755787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45988.6407755787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45988.6407755787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45988.6407755787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45988.6407755787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45988.6407755787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45988.6407755787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45988.6407755787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45988.6407755787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45988.6407755787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45988.6407755787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45988.6407755787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45988.6407755787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45988.6407755787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45988.6407755787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45988.6407755787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45988.6407755787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45988.6407755787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45988.6407755787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45988.6407755787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45988.6407755787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45988.6407755787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45988.6407755787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45988.6407755787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45988.6407755787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45988.6407755787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45988.6407755787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45988.6407755787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45988.6407755787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45988.6407755787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45988.6407755787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45988.6407755787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45988.6407755787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45988.6407755787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45988.6407755787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45988.6407755787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45988.6407755787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45988.6407755787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45988.6407755787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45988.6407755787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45988.6407755787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45988.6407755787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45988.6407755787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45988.6407755787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45988.6407755787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45988.6407755787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45988.6407755787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45988.6407755787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45988.6407755787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45988.6407755787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45988.6407755787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45988.6407755787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45988.6407755787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45988.6407755787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45988.6407755787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45988.6407755787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45988.6407755787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45988.6407755787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45988.6407755787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45988.6407755787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45988.6407755787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45988.6407755787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45988.6407755787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45988.6407755787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45988.6407755787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45988.6407755787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45988.6407755787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45988.6407755787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45988.6407755787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45988.6407755787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45988.6407755787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45988.6407755787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45988.6407755787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45988.6407755787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45988.6407755787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45988.6407755787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45988.6407755787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45988.6407755787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45988.6407755787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45988.6407755787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45988.6407755787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45988.6407755787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45988.6407755787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45988.6407755787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45988.6407755787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45988.6407755787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45988.6407755787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45988.6407755787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45988.6407755787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45988.6407755787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45988.6407755787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45988.6407755787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45988.6407755787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45988.6407755787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45988.6407755787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45988.6407755787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45988.6407755787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45988.6407755787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45988.6407755787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45988.6407755787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45988.6407755787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45988.6407755787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45988.6407755787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45988.6407755787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45988.6407755787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45988.6407755787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45988.6407755787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45988.6407755787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45988.6407755787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45988.6407755787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45988.6407755787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45988.6407755787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45988.6407755787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45988.6407755787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45988.6407755787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45988.6407755787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45988.6407755787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45988.6407755787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45988.6407755787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45988.6407755787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45988.6407755787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45988.6407755787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45988.6407755787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45988.6407755787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45988.6407755787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45988.6407755787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45988.6407755787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45988.6407755787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45988.6407755787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45988.6407755787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45988.6407755787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45988.6407755787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45988.6407755787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45988.6407755787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45988.6407755787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45988.6407755787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45988.6407755787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45988.6407755787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45988.6407755787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45988.6407755787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45988.6407755787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45988.6407755787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45988.6407755787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45988.6407755787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45988.6407755787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45988.6407755787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45988.6407755787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45988.6407755787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45988.6407755787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45988.6407755787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45988.6407755787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45988.6407755787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45988.6407755787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45988.6407755787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45988.6407755787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45988.6407755787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45988.6407755787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45988.6407755787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45988.6407755787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45988.6407755787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45988.6407755787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45988.6407755787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45988.6407755787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45988.6407755787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45988.6407755787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45988.6407755787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45988.6407755787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45988.6407755787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45988.6407755787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45988.6407755787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45988.6407755787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45988.6407755787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45988.6407755787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45988.6407755787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45988.6407755787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45988.6407755787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45988.6407755787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45988.6407755787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45988.6407755787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45988.6407755787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45988.6407755787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45988.6407755787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45988.6407755787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45988.6407755787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45988.6407755787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45988.6407755787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45988.6407755787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45988.6407755787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45988.6407755787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45988.6407755787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45988.6407755787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45988.6407755787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45988.6407755787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45988.6407755787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45988.6407755787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45988.6407755787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45988.6407755787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45988.6407755787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45988.6407755787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45988.6407755787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45988.6407755787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45988.6407755787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45988.6407755787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45988.6407755787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45988.6407755787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45988.6407755787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45988.6407755787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45988.6407755787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45988.6407755787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45988.6407755787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45988.6407755787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45988.6407755787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45988.6407755787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45988.6407755787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45988.6407755787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45988.6407755787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45988.6407755787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45988.6407755787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45988.6407755787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45988.6407755787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45988.6407755787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45988.6407755787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45988.6407755787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45988.6407755787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45988.6407755787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45988.6407755787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45988.6407755787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45988.6407755787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45988.6407755787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45988.6407755787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45988.6407755787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45988.6407755787</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4" sqref="D1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96.808715393512102</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62.451898263883777</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39.979664467588009</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7.2674769675868447</v>
      </c>
      <c r="H5" s="119">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38366</v>
      </c>
      <c r="E6" s="106" t="s">
        <v>39021</v>
      </c>
      <c r="F6" s="38" t="s">
        <v>24</v>
      </c>
      <c r="G6" s="144" t="str">
        <f t="shared" ref="G6:G24" ca="1" si="2">IFERROR(NOW()-F6,"")</f>
        <v/>
      </c>
      <c r="H6" s="38">
        <v>45988.561064814814</v>
      </c>
      <c r="I6" s="37" t="str">
        <f>IFERROR(VLOOKUP(D6,DB!A:F,6,0),"")</f>
        <v>SCECO</v>
      </c>
      <c r="J6" s="37" t="str">
        <f>IFERROR(VLOOKUP(D6,DB!A:G,7,0),"")</f>
        <v>Haj Removal</v>
      </c>
      <c r="K6" s="37" t="s">
        <v>39124</v>
      </c>
      <c r="L6" s="37" t="str">
        <f>IFERROR(VLOOKUP(D6,DB!A:I,9,0),"")</f>
        <v>Latis</v>
      </c>
    </row>
    <row r="7" spans="1:13">
      <c r="A7" s="37" t="s">
        <v>39125</v>
      </c>
      <c r="B7" s="37" t="str">
        <f>IFERROR(VLOOKUP(D7,DB!A:K,11,0),"")</f>
        <v>R5</v>
      </c>
      <c r="C7" s="37">
        <v>6</v>
      </c>
      <c r="D7" s="37" t="s">
        <v>32925</v>
      </c>
      <c r="E7" s="37" t="s">
        <v>39100</v>
      </c>
      <c r="F7" s="38">
        <v>45988.58315972222</v>
      </c>
      <c r="G7" s="144">
        <f t="shared" ca="1" si="2"/>
        <v>5.7615856479969807E-2</v>
      </c>
      <c r="H7" s="38">
        <v>45988.575520833336</v>
      </c>
      <c r="I7" s="37" t="str">
        <f>IFERROR(VLOOKUP(D7,DB!A:F,6,0),"")</f>
        <v>SCECO</v>
      </c>
      <c r="J7" s="37" t="str">
        <f>IFERROR(VLOOKUP(D7,DB!A:G,7,0),"")</f>
        <v>Dead</v>
      </c>
      <c r="K7" s="37" t="s">
        <v>39124</v>
      </c>
      <c r="L7" s="37" t="str">
        <f>IFERROR(VLOOKUP(D7,DB!A:I,9,0),"")</f>
        <v>Latis</v>
      </c>
    </row>
    <row r="8" spans="1:13">
      <c r="A8" s="37"/>
      <c r="B8" s="37" t="str">
        <f>IFERROR(VLOOKUP(D8,DB!A:K,11,0),"")</f>
        <v>R5</v>
      </c>
      <c r="C8" s="37"/>
      <c r="D8" s="37" t="s">
        <v>33392</v>
      </c>
      <c r="E8" s="37"/>
      <c r="F8" s="38"/>
      <c r="G8" s="144">
        <f t="shared" ca="1" si="2"/>
        <v>45988.6407755787</v>
      </c>
      <c r="H8" s="38"/>
      <c r="I8" s="37" t="str">
        <f>IFERROR(VLOOKUP(D8,DB!A:F,6,0),"")</f>
        <v>SCECO</v>
      </c>
      <c r="J8" s="37" t="str">
        <f>IFERROR(VLOOKUP(D8,DB!A:G,7,0),"")</f>
        <v>In progress</v>
      </c>
      <c r="K8" s="37"/>
      <c r="L8" s="37" t="str">
        <f>IFERROR(VLOOKUP(D8,DB!A:I,9,0),"")</f>
        <v>Latis</v>
      </c>
    </row>
    <row r="9" spans="1:13">
      <c r="A9" s="37"/>
      <c r="B9" s="37" t="str">
        <f>IFERROR(VLOOKUP(D9,DB!A:K,11,0),"")</f>
        <v/>
      </c>
      <c r="C9" s="37"/>
      <c r="D9" s="37"/>
      <c r="E9" s="37"/>
      <c r="F9" s="38"/>
      <c r="G9" s="144">
        <f t="shared" ca="1" si="2"/>
        <v>45988.6407755787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45988.6407755787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45988.6407755787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45988.6407755787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45988.6407755787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45988.6407755787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45988.6407755787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45988.6407755787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45988.6407755787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45988.6407755787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45988.6407755787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45988.6407755787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45988.6407755787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45988.6407755787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45988.6407755787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45988.6407755787</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H6" sqref="H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45988.6407755787</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45988.6407755787</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45988.6407755787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45988.6407755787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45988.6407755787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45988.6407755787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45988.6407755787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45988.6407755787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45988.6407755787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45988.6407755787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45988.6407755787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45988.6407755787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45988.6407755787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45988.6407755787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45988.6407755787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45988.6407755787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45988.6407755787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45988.6407755787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45988.6407755787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45988.6407755787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45988.6407755787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45988.6407755787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45988.6407755787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45988.6407755787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45988.6407755787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45988.6407755787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45988.6407755787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45988.6407755787</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2025-11-27T12:23:18Z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